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215" windowHeight="8730" tabRatio="203"/>
  </bookViews>
  <sheets>
    <sheet name="Hoja1" sheetId="9" r:id="rId1"/>
  </sheets>
  <definedNames>
    <definedName name="_xlnm._FilterDatabase" localSheetId="0" hidden="1">Hoja1!$C$13:$F$92</definedName>
    <definedName name="_xlnm.Print_Area" localSheetId="0">Hoja1!$B$1:$J$111</definedName>
    <definedName name="_xlnm.Print_Titles" localSheetId="0">Hoja1!$1:$4</definedName>
  </definedNames>
  <calcPr calcId="125725"/>
</workbook>
</file>

<file path=xl/calcChain.xml><?xml version="1.0" encoding="utf-8"?>
<calcChain xmlns="http://schemas.openxmlformats.org/spreadsheetml/2006/main">
  <c r="J72" i="9"/>
  <c r="K72" s="1"/>
  <c r="G94"/>
  <c r="F94"/>
  <c r="G77"/>
  <c r="F77"/>
  <c r="J16"/>
  <c r="J17"/>
  <c r="J18"/>
  <c r="J19"/>
  <c r="J20"/>
  <c r="K20" s="1"/>
  <c r="J21"/>
  <c r="J22"/>
  <c r="K22" s="1"/>
  <c r="J23"/>
  <c r="J24"/>
  <c r="K24" s="1"/>
  <c r="J25"/>
  <c r="J26"/>
  <c r="K26" s="1"/>
  <c r="J27"/>
  <c r="J28"/>
  <c r="K28" s="1"/>
  <c r="J29"/>
  <c r="J30"/>
  <c r="K30" s="1"/>
  <c r="J31"/>
  <c r="J32"/>
  <c r="K32" s="1"/>
  <c r="J33"/>
  <c r="J34"/>
  <c r="K34" s="1"/>
  <c r="J35"/>
  <c r="J36"/>
  <c r="K36" s="1"/>
  <c r="J37"/>
  <c r="J38"/>
  <c r="K38" s="1"/>
  <c r="J39"/>
  <c r="J40"/>
  <c r="K40" s="1"/>
  <c r="J41"/>
  <c r="J42"/>
  <c r="K42" s="1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3"/>
  <c r="K73" s="1"/>
  <c r="J74"/>
  <c r="K74" s="1"/>
  <c r="J75"/>
  <c r="K75" s="1"/>
  <c r="J76"/>
  <c r="J81"/>
  <c r="K81" s="1"/>
  <c r="J82"/>
  <c r="K82" s="1"/>
  <c r="J83"/>
  <c r="K83" s="1"/>
  <c r="J84"/>
  <c r="J85"/>
  <c r="K85" s="1"/>
  <c r="J86"/>
  <c r="K86" s="1"/>
  <c r="J88"/>
  <c r="K88" s="1"/>
  <c r="J89"/>
  <c r="K89" s="1"/>
  <c r="J90"/>
  <c r="K90" s="1"/>
  <c r="J91"/>
  <c r="K91" s="1"/>
  <c r="J92"/>
  <c r="K92" s="1"/>
  <c r="J93"/>
  <c r="J14"/>
  <c r="J15"/>
  <c r="K60"/>
  <c r="K61"/>
  <c r="K62"/>
  <c r="K63"/>
  <c r="K64"/>
  <c r="K65"/>
  <c r="K66"/>
  <c r="K67"/>
  <c r="K68"/>
  <c r="K69"/>
  <c r="K70"/>
  <c r="K71"/>
  <c r="K76"/>
  <c r="K84"/>
  <c r="K93"/>
  <c r="K41"/>
  <c r="K39"/>
  <c r="K37"/>
  <c r="K35"/>
  <c r="K33"/>
  <c r="K31"/>
  <c r="K29"/>
  <c r="K27"/>
  <c r="K25"/>
  <c r="K23"/>
  <c r="K21"/>
  <c r="G96" l="1"/>
  <c r="G97" s="1"/>
  <c r="F96"/>
  <c r="F97" s="1"/>
  <c r="J94"/>
  <c r="J77"/>
  <c r="K15"/>
  <c r="K16"/>
  <c r="K17"/>
  <c r="K18"/>
  <c r="K43"/>
  <c r="K45"/>
  <c r="K47"/>
  <c r="K19"/>
  <c r="K49"/>
  <c r="K50"/>
  <c r="K51"/>
  <c r="K52"/>
  <c r="K53"/>
  <c r="K54"/>
  <c r="K55"/>
  <c r="K56"/>
  <c r="K57"/>
  <c r="K58"/>
  <c r="K59"/>
  <c r="K44"/>
  <c r="K46"/>
  <c r="K48"/>
  <c r="J96" l="1"/>
  <c r="K14"/>
  <c r="K96" s="1"/>
  <c r="J97" s="1"/>
</calcChain>
</file>

<file path=xl/sharedStrings.xml><?xml version="1.0" encoding="utf-8"?>
<sst xmlns="http://schemas.openxmlformats.org/spreadsheetml/2006/main" count="190" uniqueCount="172">
  <si>
    <t>ARTICULO</t>
  </si>
  <si>
    <t>Nº</t>
  </si>
  <si>
    <t>ANEXO 3</t>
  </si>
  <si>
    <t xml:space="preserve">Presenta Oferta Económica para la adjudicación de: </t>
  </si>
  <si>
    <t>La presentación de esta oferta implica el conocimiento y la aceptación de las condiciones y requisitos que se exigen en el Pliego de Condiciones que regirá la adjudicación del Contrato correspondiente.</t>
  </si>
  <si>
    <t xml:space="preserve">                                               Fdo.: .......................................</t>
  </si>
  <si>
    <t>D/Dª..........................................</t>
  </si>
  <si>
    <t>D./Dña. ............................................................., con D.N.I.: ................., como representante de la sociedad............................................................... con N.I.F.:.............................. y  domicilio en .........................., calle..........................................................................</t>
  </si>
  <si>
    <t>Por un importe unitario por artículo de:</t>
  </si>
  <si>
    <t>Error</t>
  </si>
  <si>
    <r>
      <rPr>
        <b/>
        <sz val="9"/>
        <rFont val="Arial"/>
        <family val="2"/>
      </rPr>
      <t>Debera incluirse una copia firmada y sellada en el Sobre nº 2, y enviarse una copia del fichero en formato excell al correo electronico</t>
    </r>
    <r>
      <rPr>
        <b/>
        <sz val="9"/>
        <color indexed="60"/>
        <rFont val="Arial"/>
        <family val="2"/>
      </rPr>
      <t xml:space="preserve"> </t>
    </r>
    <r>
      <rPr>
        <b/>
        <sz val="9"/>
        <color indexed="12"/>
        <rFont val="Arial"/>
        <family val="2"/>
      </rPr>
      <t>contratacion@segipsa .es</t>
    </r>
  </si>
  <si>
    <t>OFERTA ECONÓMICA, QUE SE PRESENTA A SOCIEDAD MERCANTIL ESTATAL DE GESTIÓN INMOBILIARIA DE PATRIMONIO, S.A.</t>
  </si>
  <si>
    <t>,</t>
  </si>
  <si>
    <t>En ...................... , a ........ de ...................... de 2017</t>
  </si>
  <si>
    <t>OBLIGATORIA</t>
  </si>
  <si>
    <t>OPCIONAL</t>
  </si>
  <si>
    <t>Alfombrilla gel</t>
  </si>
  <si>
    <t>CD´s Slim</t>
  </si>
  <si>
    <t>DVD´s SLIM</t>
  </si>
  <si>
    <t>PenDrive 8 GB</t>
  </si>
  <si>
    <t>Cinta Datos LTO-3 400/800 GB IBM</t>
  </si>
  <si>
    <t>Cinta Datos LTO6 2,5TB GB IBM</t>
  </si>
  <si>
    <t>Cartucho Limpieza HP LTO Ultrium Universal</t>
  </si>
  <si>
    <t>Ratón con cable</t>
  </si>
  <si>
    <r>
      <t xml:space="preserve">TOTAL </t>
    </r>
    <r>
      <rPr>
        <sz val="9"/>
        <color rgb="FFFF0000"/>
        <rFont val="Verdana"/>
        <family val="2"/>
      </rPr>
      <t>A</t>
    </r>
  </si>
  <si>
    <r>
      <t xml:space="preserve">TOTAL </t>
    </r>
    <r>
      <rPr>
        <sz val="9"/>
        <color rgb="FFFF0000"/>
        <rFont val="Verdana"/>
        <family val="2"/>
      </rPr>
      <t>B</t>
    </r>
  </si>
  <si>
    <r>
      <t xml:space="preserve">TOTAL </t>
    </r>
    <r>
      <rPr>
        <sz val="9"/>
        <color rgb="FFFF0000"/>
        <rFont val="Verdana"/>
        <family val="2"/>
      </rPr>
      <t>D</t>
    </r>
  </si>
  <si>
    <t>HP Color LaserJet CP3525 Black</t>
  </si>
  <si>
    <t>HP Color LaserJet CP3525 Cyan</t>
  </si>
  <si>
    <t>HP Color LaserJet CP3525 Yellow</t>
  </si>
  <si>
    <t>HP Color LaserJet CP3525 Magenta</t>
  </si>
  <si>
    <t>Ud. rec. Tóner HP Color LaserJet CP3525</t>
  </si>
  <si>
    <t>Fusor HP Color LaserJet 3525</t>
  </si>
  <si>
    <t>Kit Transferencia HP LaserJet 3525</t>
  </si>
  <si>
    <t>HP Color LaserJet 4025 Black</t>
  </si>
  <si>
    <t>HP Color LaserJet 4025 Cian</t>
  </si>
  <si>
    <t>HP Color LaserJet 4025 Yellow</t>
  </si>
  <si>
    <t>HP Color LaserJet 4025 Magenta</t>
  </si>
  <si>
    <t>Ud. rec. Tóner HP Color LaserJet CP4525</t>
  </si>
  <si>
    <t>HP Fuser Kit 220V HP 4025</t>
  </si>
  <si>
    <t>Kit Transferencia HP LaserJet 4025</t>
  </si>
  <si>
    <t>HP Laserjet Enterprise Color M553x Black</t>
  </si>
  <si>
    <t>HP Laserjet Enterprise Color M553x Cyan</t>
  </si>
  <si>
    <t>HP Laserjet Enterprise Color M553x Yellow</t>
  </si>
  <si>
    <t>HP Laserjet Enterprise Color M553x Magenta</t>
  </si>
  <si>
    <t>HP Color LaserJet 400 Black</t>
  </si>
  <si>
    <t>HP Color LaserJet 400 Cyan</t>
  </si>
  <si>
    <t>HP Color LaserJet 400 Yellow</t>
  </si>
  <si>
    <t>HP Color LaserJet 400 Magenta</t>
  </si>
  <si>
    <t>Lexmark MS811DN</t>
  </si>
  <si>
    <t>Kit Fusor Lexmark MS811DN</t>
  </si>
  <si>
    <t>Unidad de imagen Lexmark MS811DN</t>
  </si>
  <si>
    <t>HP LaserJet Pro P1102W</t>
  </si>
  <si>
    <t>HP LaserJet P1606</t>
  </si>
  <si>
    <t>Hp LaserJet Pro M201dw</t>
  </si>
  <si>
    <t>HP LaserJet 2055</t>
  </si>
  <si>
    <t>HP Designjet Z6200 42in  NEGRO MATE</t>
  </si>
  <si>
    <t>HP Designjet Z6200 42in ROJO CROMÁTICO</t>
  </si>
  <si>
    <t>HP Designjet Z6200 42in MAGENTA</t>
  </si>
  <si>
    <t>HP Designjet Z6200 42in AMARILLO</t>
  </si>
  <si>
    <t>HP Designjet Z6200 42in MAGENTA CLARO</t>
  </si>
  <si>
    <t>HP Designjet Z6200 42in CYAN CLARO</t>
  </si>
  <si>
    <t>HP Designjet Z6200 42in NEGRO FOTO</t>
  </si>
  <si>
    <t>HP Designjet Z6200 42in GRIS CLARO</t>
  </si>
  <si>
    <t xml:space="preserve">Cartucho mntnto HP Designjet Z6200 42in </t>
  </si>
  <si>
    <t>Cabezal HP Designjet Z6200  MK-R</t>
  </si>
  <si>
    <t>Cabezal HP Designjet Z6200 M-Y</t>
  </si>
  <si>
    <t>Cabezal HP Designjet Z6200  LM-LC</t>
  </si>
  <si>
    <t>Cabezal HP Designjet Z6200  PK-LG</t>
  </si>
  <si>
    <t>HP Dsn. 500/800 Cyan</t>
  </si>
  <si>
    <t>HP Dsn. 500/800 Magenta</t>
  </si>
  <si>
    <t>HP Dsn. 500/800 Yellow</t>
  </si>
  <si>
    <t>Hp 1700/2000C/2200 CT(B/N)</t>
  </si>
  <si>
    <t>Hp 1700/2200 Inyec. Black</t>
  </si>
  <si>
    <t>Hp 1700/2200 Inyec. Cyan</t>
  </si>
  <si>
    <t>Hp 1700/2200 Inyec. Magenta</t>
  </si>
  <si>
    <t>Hp 1700/2200 Inyec. Yellow</t>
  </si>
  <si>
    <t>Canon MP MX700 Black</t>
  </si>
  <si>
    <t>Canon MP MX700 Cian</t>
  </si>
  <si>
    <t>Canon MP MX700 Magenta</t>
  </si>
  <si>
    <t>Canon MP MX700 Yellow</t>
  </si>
  <si>
    <t>21977-1</t>
  </si>
  <si>
    <t>USB</t>
  </si>
  <si>
    <t>24R1922</t>
  </si>
  <si>
    <t>00V7590</t>
  </si>
  <si>
    <t>C7978A</t>
  </si>
  <si>
    <t>CE250X</t>
  </si>
  <si>
    <t>CE251A</t>
  </si>
  <si>
    <t>CE252A</t>
  </si>
  <si>
    <t>CE253A</t>
  </si>
  <si>
    <t>CE254A</t>
  </si>
  <si>
    <t>CE506A</t>
  </si>
  <si>
    <t>CE260A</t>
  </si>
  <si>
    <t>CE261A</t>
  </si>
  <si>
    <t>CE262A</t>
  </si>
  <si>
    <t>CE263A</t>
  </si>
  <si>
    <t>CE265A</t>
  </si>
  <si>
    <t>CE247A</t>
  </si>
  <si>
    <t>CE249A</t>
  </si>
  <si>
    <t>CF360A</t>
  </si>
  <si>
    <t>CF361A</t>
  </si>
  <si>
    <t>CF362A</t>
  </si>
  <si>
    <t>CF363A</t>
  </si>
  <si>
    <t>CE411A</t>
  </si>
  <si>
    <t>CE412A</t>
  </si>
  <si>
    <t>CE413A</t>
  </si>
  <si>
    <t>52D2X00</t>
  </si>
  <si>
    <t>40X8421</t>
  </si>
  <si>
    <t>52D0Z00</t>
  </si>
  <si>
    <t>CE285A</t>
  </si>
  <si>
    <t>CE278A</t>
  </si>
  <si>
    <t>CF283A</t>
  </si>
  <si>
    <t>CE505A</t>
  </si>
  <si>
    <t>B6Y07A</t>
  </si>
  <si>
    <t>B6Y08A</t>
  </si>
  <si>
    <t>B6Y09A</t>
  </si>
  <si>
    <t>B6Y10A</t>
  </si>
  <si>
    <t>B6Y11A</t>
  </si>
  <si>
    <t>B6Y12A</t>
  </si>
  <si>
    <t>B6Y13A</t>
  </si>
  <si>
    <t>B6Y14A</t>
  </si>
  <si>
    <t>CH644A</t>
  </si>
  <si>
    <t>CE017A</t>
  </si>
  <si>
    <t>CE018A</t>
  </si>
  <si>
    <t>CE019A</t>
  </si>
  <si>
    <t>CE020A</t>
  </si>
  <si>
    <t>C4911A</t>
  </si>
  <si>
    <t>C4912A</t>
  </si>
  <si>
    <t>C4913A</t>
  </si>
  <si>
    <t>C4844A</t>
  </si>
  <si>
    <t>C4810A</t>
  </si>
  <si>
    <t>C4811A</t>
  </si>
  <si>
    <t>C4812A</t>
  </si>
  <si>
    <t>C4813A</t>
  </si>
  <si>
    <t>PGI5BK</t>
  </si>
  <si>
    <t>CLI8C</t>
  </si>
  <si>
    <t>CLI8M</t>
  </si>
  <si>
    <t>CLI8y</t>
  </si>
  <si>
    <t>HP Color LaserJet 4025 Negro</t>
  </si>
  <si>
    <t>HP Color LaserJet 4025 Amarillo</t>
  </si>
  <si>
    <t>HP Color LaserJet 4025 Cyan</t>
  </si>
  <si>
    <t>HP LaserJet 3800N Negro</t>
  </si>
  <si>
    <t>HP LaserJet 3800N Cyan</t>
  </si>
  <si>
    <t>HP LaserJet 3800N Amarillo</t>
  </si>
  <si>
    <t>HP OfficeJet Pro 6230 Negro</t>
  </si>
  <si>
    <t>HP OfficeJet Pro 6230 Magenta</t>
  </si>
  <si>
    <t>HP OfficeJet Pro 6230 Amarillo</t>
  </si>
  <si>
    <t>HP OfficeJet Pro 6230 Cyan</t>
  </si>
  <si>
    <t>LTO Cleaning Media</t>
  </si>
  <si>
    <t>Q6470A</t>
  </si>
  <si>
    <t>Q7581A</t>
  </si>
  <si>
    <t>Q7583A</t>
  </si>
  <si>
    <t>934XL</t>
  </si>
  <si>
    <t>935XL</t>
  </si>
  <si>
    <t>D:CL-LT0-01L</t>
  </si>
  <si>
    <t>Referencia</t>
  </si>
  <si>
    <t>Centro de trabajo: JOSE ABASCAL</t>
  </si>
  <si>
    <t>Centro de trabajo: CADA</t>
  </si>
  <si>
    <t>MÁXIMO TOTAL COLUMNAS A, B y D: 33.000 €</t>
  </si>
  <si>
    <r>
      <rPr>
        <b/>
        <sz val="7"/>
        <color rgb="FFFF0000"/>
        <rFont val="Trebuchet MS"/>
        <family val="2"/>
      </rPr>
      <t>C</t>
    </r>
    <r>
      <rPr>
        <b/>
        <sz val="7"/>
        <color indexed="8"/>
        <rFont val="Trebuchet MS"/>
        <family val="2"/>
      </rPr>
      <t xml:space="preserve">
Consumo anual estimado
</t>
    </r>
    <r>
      <rPr>
        <sz val="7"/>
        <color indexed="8"/>
        <rFont val="Trebuchet MS"/>
        <family val="2"/>
      </rPr>
      <t>[Unidades]</t>
    </r>
  </si>
  <si>
    <r>
      <rPr>
        <b/>
        <sz val="7"/>
        <color rgb="FFFF0000"/>
        <rFont val="Trebuchet MS"/>
        <family val="2"/>
      </rPr>
      <t>B</t>
    </r>
    <r>
      <rPr>
        <b/>
        <sz val="7"/>
        <color indexed="8"/>
        <rFont val="Trebuchet MS"/>
        <family val="2"/>
      </rPr>
      <t xml:space="preserve">
Precio de Referencia "Remanufacturado"  
</t>
    </r>
    <r>
      <rPr>
        <sz val="7"/>
        <color indexed="8"/>
        <rFont val="Trebuchet MS"/>
        <family val="2"/>
      </rPr>
      <t>[€, IVA Excluido]</t>
    </r>
  </si>
  <si>
    <r>
      <rPr>
        <b/>
        <sz val="7"/>
        <color rgb="FFFF0000"/>
        <rFont val="Trebuchet MS"/>
        <family val="2"/>
      </rPr>
      <t>A</t>
    </r>
    <r>
      <rPr>
        <b/>
        <sz val="7"/>
        <color indexed="8"/>
        <rFont val="Trebuchet MS"/>
        <family val="2"/>
      </rPr>
      <t xml:space="preserve">
Precio de Referencia "Original" 
</t>
    </r>
    <r>
      <rPr>
        <sz val="7"/>
        <color indexed="8"/>
        <rFont val="Trebuchet MS"/>
        <family val="2"/>
      </rPr>
      <t>[€, IVA Excluido]</t>
    </r>
  </si>
  <si>
    <r>
      <rPr>
        <b/>
        <sz val="7"/>
        <color rgb="FFFF0000"/>
        <rFont val="Trebuchet MS"/>
        <family val="2"/>
      </rPr>
      <t>D</t>
    </r>
    <r>
      <rPr>
        <b/>
        <sz val="7"/>
        <rFont val="Trebuchet MS"/>
        <family val="2"/>
      </rPr>
      <t xml:space="preserve">
Importe anual estimado
</t>
    </r>
    <r>
      <rPr>
        <sz val="7"/>
        <rFont val="Trebuchet MS"/>
        <family val="2"/>
      </rPr>
      <t>[€, IVA Excluido]</t>
    </r>
  </si>
  <si>
    <t xml:space="preserve">“PROVEEDOR DEL SUMINISTRO DE MATERIAL DE INFORMÁTICA” </t>
  </si>
  <si>
    <t>subtotales Jose Abascal</t>
  </si>
  <si>
    <t>subtotales CADA</t>
  </si>
  <si>
    <t>CE410X</t>
  </si>
  <si>
    <t>HP LaserJet 3800N Magenta</t>
  </si>
  <si>
    <t>Q7582A</t>
  </si>
  <si>
    <r>
      <t>El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Total del</t>
    </r>
    <r>
      <rPr>
        <b/>
        <sz val="7"/>
        <rFont val="Arial"/>
        <family val="2"/>
      </rPr>
      <t xml:space="preserve"> "Importe anual estimado"</t>
    </r>
    <r>
      <rPr>
        <sz val="7"/>
        <rFont val="Arial"/>
        <family val="2"/>
      </rPr>
      <t xml:space="preserve"> (Total columna D) será el resultado de la suma de los</t>
    </r>
    <r>
      <rPr>
        <b/>
        <sz val="7"/>
        <rFont val="Arial"/>
        <family val="2"/>
      </rPr>
      <t xml:space="preserve"> "Importes anuales estimados" </t>
    </r>
    <r>
      <rPr>
        <sz val="7"/>
        <rFont val="Arial"/>
        <family val="2"/>
      </rPr>
      <t>de todos los productos (columna D), que se calcularán mediante la media aritmética del</t>
    </r>
    <r>
      <rPr>
        <b/>
        <sz val="7"/>
        <rFont val="Arial"/>
        <family val="2"/>
      </rPr>
      <t xml:space="preserve"> "Precio de Referencia Original"</t>
    </r>
    <r>
      <rPr>
        <sz val="7"/>
        <rFont val="Arial"/>
        <family val="2"/>
      </rPr>
      <t xml:space="preserve"> (columna A) y del </t>
    </r>
    <r>
      <rPr>
        <b/>
        <sz val="7"/>
        <rFont val="Arial"/>
        <family val="2"/>
      </rPr>
      <t>"Precio de Referencia "Remanufacturado"</t>
    </r>
    <r>
      <rPr>
        <sz val="7"/>
        <rFont val="Arial"/>
        <family val="2"/>
      </rPr>
      <t xml:space="preserve"> (columna B) multiplicado por el </t>
    </r>
    <r>
      <rPr>
        <b/>
        <sz val="7"/>
        <rFont val="Arial"/>
        <family val="2"/>
      </rPr>
      <t>"Consumo anual estimado"</t>
    </r>
    <r>
      <rPr>
        <sz val="7"/>
        <rFont val="Arial"/>
        <family val="2"/>
      </rPr>
      <t xml:space="preserve"> (columna C).</t>
    </r>
  </si>
  <si>
    <t>Hp Laserjet Pro M402dne</t>
  </si>
  <si>
    <t>CF226X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</si>
</sst>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164" formatCode="#,##0.00_ ;[Red]\-#,##0.00\ "/>
    <numFmt numFmtId="165" formatCode="#,##0_ ;[Red]\-#,##0\ "/>
    <numFmt numFmtId="166" formatCode="#,##0.000"/>
    <numFmt numFmtId="167" formatCode="#,##0.000\ _€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10"/>
      <name val="Verdana"/>
      <family val="2"/>
    </font>
    <font>
      <sz val="7"/>
      <name val="Verdana"/>
      <family val="2"/>
    </font>
    <font>
      <b/>
      <sz val="10"/>
      <name val="Verdana"/>
      <family val="2"/>
    </font>
    <font>
      <b/>
      <sz val="7"/>
      <name val="Verdana"/>
      <family val="2"/>
    </font>
    <font>
      <b/>
      <sz val="8"/>
      <name val="Verdana"/>
      <family val="2"/>
    </font>
    <font>
      <sz val="9"/>
      <name val="Verdana"/>
      <family val="2"/>
    </font>
    <font>
      <sz val="6"/>
      <color theme="0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b/>
      <sz val="9"/>
      <color indexed="60"/>
      <name val="Arial"/>
      <family val="2"/>
    </font>
    <font>
      <b/>
      <sz val="9"/>
      <color indexed="12"/>
      <name val="Arial"/>
      <family val="2"/>
    </font>
    <font>
      <b/>
      <sz val="9"/>
      <name val="Verdana"/>
      <family val="2"/>
    </font>
    <font>
      <b/>
      <sz val="10"/>
      <color rgb="FFFF000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7"/>
      <name val="Arial"/>
      <family val="2"/>
    </font>
    <font>
      <sz val="10"/>
      <name val="MS Sans Serif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9"/>
      <color theme="0" tint="-4.9989318521683403E-2"/>
      <name val="Verdana"/>
      <family val="2"/>
    </font>
    <font>
      <sz val="9"/>
      <color rgb="FFFF0000"/>
      <name val="Verdana"/>
      <family val="2"/>
    </font>
    <font>
      <sz val="7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rebuchet MS"/>
      <family val="2"/>
    </font>
    <font>
      <b/>
      <sz val="10"/>
      <name val="Trebuchet MS"/>
      <family val="2"/>
    </font>
    <font>
      <b/>
      <sz val="9"/>
      <color theme="1"/>
      <name val="Verdana"/>
      <family val="2"/>
    </font>
    <font>
      <b/>
      <sz val="9"/>
      <color indexed="8"/>
      <name val="Trebuchet MS"/>
      <family val="2"/>
    </font>
    <font>
      <b/>
      <sz val="10"/>
      <color indexed="8"/>
      <name val="Trebuchet MS"/>
      <family val="2"/>
    </font>
    <font>
      <b/>
      <sz val="7"/>
      <color indexed="8"/>
      <name val="Trebuchet MS"/>
      <family val="2"/>
    </font>
    <font>
      <b/>
      <sz val="7"/>
      <color rgb="FFFF0000"/>
      <name val="Trebuchet MS"/>
      <family val="2"/>
    </font>
    <font>
      <sz val="7"/>
      <color indexed="8"/>
      <name val="Trebuchet MS"/>
      <family val="2"/>
    </font>
    <font>
      <b/>
      <sz val="7"/>
      <name val="Trebuchet MS"/>
      <family val="2"/>
    </font>
    <font>
      <sz val="7"/>
      <name val="Trebuchet MS"/>
      <family val="2"/>
    </font>
    <font>
      <b/>
      <sz val="9"/>
      <color theme="0" tint="-0.249977111117893"/>
      <name val="Verdana"/>
      <family val="2"/>
    </font>
    <font>
      <sz val="10"/>
      <color theme="0"/>
      <name val="Arial"/>
      <family val="2"/>
    </font>
    <font>
      <sz val="10"/>
      <color indexed="8"/>
      <name val="Trebuchet MS"/>
      <family val="2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8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hair">
        <color theme="1" tint="0.34998626667073579"/>
      </bottom>
      <diagonal/>
    </border>
  </borders>
  <cellStyleXfs count="56">
    <xf numFmtId="0" fontId="0" fillId="0" borderId="0"/>
    <xf numFmtId="44" fontId="4" fillId="0" borderId="0" applyFont="0" applyFill="0" applyBorder="0" applyAlignment="0" applyProtection="0"/>
    <xf numFmtId="0" fontId="5" fillId="0" borderId="0"/>
    <xf numFmtId="0" fontId="3" fillId="0" borderId="0"/>
    <xf numFmtId="0" fontId="24" fillId="5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5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5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5" borderId="0" applyNumberFormat="0" applyBorder="0" applyAlignment="0" applyProtection="0"/>
    <xf numFmtId="0" fontId="24" fillId="11" borderId="0" applyNumberFormat="0" applyBorder="0" applyAlignment="0" applyProtection="0"/>
    <xf numFmtId="0" fontId="24" fillId="7" borderId="0" applyNumberFormat="0" applyBorder="0" applyAlignment="0" applyProtection="0"/>
    <xf numFmtId="0" fontId="25" fillId="14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5" borderId="0" applyNumberFormat="0" applyBorder="0" applyAlignment="0" applyProtection="0"/>
    <xf numFmtId="0" fontId="25" fillId="14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16" borderId="2" applyNumberFormat="0" applyAlignment="0" applyProtection="0"/>
    <xf numFmtId="0" fontId="28" fillId="15" borderId="3" applyNumberFormat="0" applyAlignment="0" applyProtection="0"/>
    <xf numFmtId="0" fontId="29" fillId="0" borderId="4" applyNumberFormat="0" applyFill="0" applyAlignment="0" applyProtection="0"/>
    <xf numFmtId="0" fontId="30" fillId="0" borderId="0" applyNumberFormat="0" applyFill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20" borderId="0" applyNumberFormat="0" applyBorder="0" applyAlignment="0" applyProtection="0"/>
    <xf numFmtId="0" fontId="31" fillId="7" borderId="2" applyNumberFormat="0" applyAlignment="0" applyProtection="0"/>
    <xf numFmtId="0" fontId="7" fillId="21" borderId="0" applyNumberFormat="0" applyFont="0" applyBorder="0" applyAlignment="0" applyProtection="0">
      <protection locked="0"/>
    </xf>
    <xf numFmtId="0" fontId="32" fillId="6" borderId="0" applyNumberFormat="0" applyBorder="0" applyAlignment="0" applyProtection="0"/>
    <xf numFmtId="0" fontId="33" fillId="13" borderId="0" applyNumberFormat="0" applyBorder="0" applyAlignment="0" applyProtection="0"/>
    <xf numFmtId="0" fontId="23" fillId="0" borderId="0"/>
    <xf numFmtId="0" fontId="23" fillId="9" borderId="5" applyNumberFormat="0" applyFont="0" applyAlignment="0" applyProtection="0"/>
    <xf numFmtId="0" fontId="34" fillId="16" borderId="6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30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0" fillId="0" borderId="10" applyNumberFormat="0" applyFill="0" applyAlignment="0" applyProtection="0"/>
    <xf numFmtId="0" fontId="4" fillId="0" borderId="0"/>
    <xf numFmtId="0" fontId="2" fillId="0" borderId="0"/>
    <xf numFmtId="0" fontId="4" fillId="0" borderId="0"/>
    <xf numFmtId="0" fontId="4" fillId="9" borderId="5" applyNumberFormat="0" applyFont="0" applyAlignment="0" applyProtection="0"/>
    <xf numFmtId="0" fontId="42" fillId="0" borderId="0"/>
    <xf numFmtId="0" fontId="1" fillId="0" borderId="0"/>
    <xf numFmtId="0" fontId="42" fillId="0" borderId="0"/>
    <xf numFmtId="3" fontId="49" fillId="2" borderId="1" applyNumberFormat="0" applyFont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Protection="1"/>
    <xf numFmtId="0" fontId="6" fillId="0" borderId="0" xfId="0" applyFont="1" applyFill="1" applyProtection="1"/>
    <xf numFmtId="0" fontId="7" fillId="0" borderId="0" xfId="0" applyFont="1" applyFill="1" applyProtection="1"/>
    <xf numFmtId="0" fontId="0" fillId="0" borderId="0" xfId="0" applyAlignment="1" applyProtection="1">
      <alignment wrapText="1"/>
    </xf>
    <xf numFmtId="0" fontId="10" fillId="0" borderId="0" xfId="0" applyFont="1" applyProtection="1"/>
    <xf numFmtId="0" fontId="11" fillId="0" borderId="0" xfId="0" applyFont="1" applyFill="1" applyProtection="1"/>
    <xf numFmtId="0" fontId="8" fillId="0" borderId="0" xfId="0" applyFont="1" applyFill="1" applyProtection="1"/>
    <xf numFmtId="0" fontId="12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10" fillId="0" borderId="0" xfId="0" applyFont="1" applyProtection="1">
      <protection locked="0"/>
    </xf>
    <xf numFmtId="0" fontId="11" fillId="0" borderId="0" xfId="0" applyFont="1" applyFill="1" applyProtection="1">
      <protection locked="0"/>
    </xf>
    <xf numFmtId="0" fontId="8" fillId="0" borderId="0" xfId="0" applyFont="1" applyFill="1" applyProtection="1">
      <protection locked="0"/>
    </xf>
    <xf numFmtId="164" fontId="0" fillId="0" borderId="0" xfId="0" applyNumberFormat="1" applyAlignment="1" applyProtection="1">
      <alignment wrapText="1"/>
    </xf>
    <xf numFmtId="0" fontId="0" fillId="0" borderId="0" xfId="0" applyBorder="1" applyProtection="1"/>
    <xf numFmtId="0" fontId="16" fillId="0" borderId="0" xfId="0" applyFont="1" applyAlignment="1" applyProtection="1">
      <alignment horizontal="center" wrapText="1"/>
      <protection hidden="1"/>
    </xf>
    <xf numFmtId="0" fontId="7" fillId="0" borderId="0" xfId="49" applyFont="1" applyFill="1" applyAlignment="1" applyProtection="1">
      <alignment horizontal="center"/>
    </xf>
    <xf numFmtId="0" fontId="7" fillId="0" borderId="0" xfId="49" applyFont="1" applyAlignment="1" applyProtection="1">
      <alignment horizontal="center"/>
    </xf>
    <xf numFmtId="0" fontId="10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15" fillId="0" borderId="0" xfId="47" applyFont="1" applyAlignment="1" applyProtection="1">
      <alignment horizontal="right" wrapText="1"/>
    </xf>
    <xf numFmtId="0" fontId="15" fillId="0" borderId="0" xfId="0" applyFont="1" applyProtection="1"/>
    <xf numFmtId="0" fontId="15" fillId="0" borderId="0" xfId="0" applyFont="1" applyFill="1" applyProtection="1"/>
    <xf numFmtId="0" fontId="15" fillId="0" borderId="0" xfId="0" applyFont="1" applyAlignment="1" applyProtection="1">
      <alignment wrapText="1"/>
    </xf>
    <xf numFmtId="0" fontId="45" fillId="0" borderId="0" xfId="0" applyFont="1" applyAlignment="1" applyProtection="1">
      <alignment horizontal="center" vertical="center" wrapText="1"/>
      <protection hidden="1"/>
    </xf>
    <xf numFmtId="0" fontId="45" fillId="0" borderId="0" xfId="0" applyFont="1" applyAlignment="1" applyProtection="1">
      <alignment wrapText="1"/>
    </xf>
    <xf numFmtId="0" fontId="15" fillId="0" borderId="0" xfId="49" applyFont="1" applyFill="1" applyAlignment="1" applyProtection="1">
      <alignment horizontal="center"/>
    </xf>
    <xf numFmtId="0" fontId="15" fillId="0" borderId="0" xfId="49" applyFont="1" applyAlignment="1" applyProtection="1">
      <alignment horizontal="center"/>
    </xf>
    <xf numFmtId="0" fontId="47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166" fontId="52" fillId="0" borderId="0" xfId="49" applyNumberFormat="1" applyFont="1" applyFill="1" applyProtection="1">
      <protection locked="0"/>
    </xf>
    <xf numFmtId="0" fontId="6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167" fontId="48" fillId="22" borderId="0" xfId="49" applyNumberFormat="1" applyFont="1" applyFill="1" applyAlignment="1" applyProtection="1">
      <alignment horizontal="right"/>
      <protection locked="0"/>
    </xf>
    <xf numFmtId="0" fontId="15" fillId="25" borderId="15" xfId="0" applyFont="1" applyFill="1" applyBorder="1" applyAlignment="1" applyProtection="1">
      <alignment horizontal="center" vertical="center" wrapText="1"/>
    </xf>
    <xf numFmtId="0" fontId="15" fillId="25" borderId="16" xfId="0" applyFont="1" applyFill="1" applyBorder="1" applyAlignment="1" applyProtection="1">
      <alignment horizontal="center" vertical="center" wrapText="1"/>
    </xf>
    <xf numFmtId="0" fontId="15" fillId="25" borderId="17" xfId="0" applyFont="1" applyFill="1" applyBorder="1" applyAlignment="1" applyProtection="1">
      <alignment horizontal="center" vertical="center" wrapText="1"/>
    </xf>
    <xf numFmtId="0" fontId="15" fillId="4" borderId="16" xfId="0" applyFont="1" applyFill="1" applyBorder="1" applyAlignment="1" applyProtection="1">
      <alignment horizontal="center" vertical="center"/>
    </xf>
    <xf numFmtId="0" fontId="15" fillId="4" borderId="17" xfId="0" applyFont="1" applyFill="1" applyBorder="1" applyAlignment="1" applyProtection="1">
      <alignment horizontal="center" vertical="center"/>
    </xf>
    <xf numFmtId="0" fontId="15" fillId="4" borderId="18" xfId="0" applyFont="1" applyFill="1" applyBorder="1" applyAlignment="1" applyProtection="1">
      <alignment vertical="center"/>
    </xf>
    <xf numFmtId="0" fontId="15" fillId="0" borderId="11" xfId="0" applyFont="1" applyFill="1" applyBorder="1" applyAlignment="1" applyProtection="1">
      <alignment horizontal="center"/>
    </xf>
    <xf numFmtId="0" fontId="15" fillId="4" borderId="20" xfId="0" applyFont="1" applyFill="1" applyBorder="1" applyAlignment="1" applyProtection="1">
      <alignment vertical="center"/>
    </xf>
    <xf numFmtId="0" fontId="15" fillId="4" borderId="15" xfId="0" applyFont="1" applyFill="1" applyBorder="1" applyAlignment="1" applyProtection="1">
      <alignment horizontal="center" vertical="center"/>
    </xf>
    <xf numFmtId="0" fontId="15" fillId="4" borderId="22" xfId="0" applyFont="1" applyFill="1" applyBorder="1" applyAlignment="1" applyProtection="1">
      <alignment vertical="center"/>
    </xf>
    <xf numFmtId="0" fontId="43" fillId="23" borderId="21" xfId="2" applyFont="1" applyFill="1" applyBorder="1" applyAlignment="1" applyProtection="1">
      <alignment horizontal="center" vertical="center" wrapText="1"/>
    </xf>
    <xf numFmtId="0" fontId="43" fillId="23" borderId="0" xfId="2" applyFont="1" applyFill="1" applyBorder="1" applyAlignment="1" applyProtection="1">
      <alignment horizontal="center" vertical="center" wrapText="1"/>
    </xf>
    <xf numFmtId="0" fontId="43" fillId="23" borderId="23" xfId="2" applyFont="1" applyFill="1" applyBorder="1" applyAlignment="1" applyProtection="1">
      <alignment horizontal="center" vertical="center" wrapText="1"/>
    </xf>
    <xf numFmtId="0" fontId="15" fillId="3" borderId="20" xfId="0" applyFont="1" applyFill="1" applyBorder="1" applyAlignment="1" applyProtection="1">
      <alignment vertical="center"/>
    </xf>
    <xf numFmtId="0" fontId="15" fillId="3" borderId="15" xfId="0" applyFont="1" applyFill="1" applyBorder="1" applyAlignment="1" applyProtection="1">
      <alignment horizontal="center" vertical="center"/>
    </xf>
    <xf numFmtId="0" fontId="15" fillId="3" borderId="22" xfId="0" applyFont="1" applyFill="1" applyBorder="1" applyAlignment="1" applyProtection="1">
      <alignment vertical="center"/>
    </xf>
    <xf numFmtId="0" fontId="15" fillId="3" borderId="16" xfId="0" applyFont="1" applyFill="1" applyBorder="1" applyAlignment="1" applyProtection="1">
      <alignment horizontal="center" vertical="center"/>
    </xf>
    <xf numFmtId="0" fontId="15" fillId="3" borderId="18" xfId="0" applyFont="1" applyFill="1" applyBorder="1" applyAlignment="1" applyProtection="1">
      <alignment vertical="center"/>
    </xf>
    <xf numFmtId="0" fontId="15" fillId="3" borderId="17" xfId="0" applyFont="1" applyFill="1" applyBorder="1" applyAlignment="1" applyProtection="1">
      <alignment horizontal="center" vertical="center"/>
    </xf>
    <xf numFmtId="0" fontId="43" fillId="23" borderId="19" xfId="2" applyFont="1" applyFill="1" applyBorder="1" applyAlignment="1" applyProtection="1">
      <alignment horizontal="center" vertical="center" wrapText="1"/>
    </xf>
    <xf numFmtId="0" fontId="43" fillId="26" borderId="0" xfId="2" applyFont="1" applyFill="1" applyBorder="1" applyAlignment="1" applyProtection="1">
      <alignment horizontal="center" vertical="center" wrapText="1"/>
    </xf>
    <xf numFmtId="0" fontId="43" fillId="26" borderId="19" xfId="2" applyFont="1" applyFill="1" applyBorder="1" applyAlignment="1" applyProtection="1">
      <alignment horizontal="center" vertical="center" wrapText="1"/>
    </xf>
    <xf numFmtId="0" fontId="43" fillId="26" borderId="21" xfId="2" applyFont="1" applyFill="1" applyBorder="1" applyAlignment="1" applyProtection="1">
      <alignment horizontal="center" vertical="center" wrapText="1"/>
    </xf>
    <xf numFmtId="0" fontId="43" fillId="26" borderId="23" xfId="2" applyFont="1" applyFill="1" applyBorder="1" applyAlignment="1" applyProtection="1">
      <alignment horizontal="center" vertical="center" wrapText="1"/>
    </xf>
    <xf numFmtId="3" fontId="51" fillId="3" borderId="15" xfId="0" applyNumberFormat="1" applyFont="1" applyFill="1" applyBorder="1" applyAlignment="1" applyProtection="1">
      <alignment horizontal="center" vertical="center"/>
    </xf>
    <xf numFmtId="0" fontId="50" fillId="0" borderId="0" xfId="0" applyFont="1" applyBorder="1" applyAlignment="1" applyProtection="1">
      <alignment horizontal="center" vertical="center" wrapText="1"/>
    </xf>
    <xf numFmtId="164" fontId="54" fillId="3" borderId="15" xfId="2" applyNumberFormat="1" applyFont="1" applyFill="1" applyBorder="1" applyAlignment="1" applyProtection="1">
      <alignment horizontal="center" vertical="center" wrapText="1"/>
    </xf>
    <xf numFmtId="3" fontId="51" fillId="3" borderId="16" xfId="0" applyNumberFormat="1" applyFont="1" applyFill="1" applyBorder="1" applyAlignment="1" applyProtection="1">
      <alignment horizontal="center" vertical="center"/>
    </xf>
    <xf numFmtId="164" fontId="54" fillId="3" borderId="16" xfId="2" applyNumberFormat="1" applyFont="1" applyFill="1" applyBorder="1" applyAlignment="1" applyProtection="1">
      <alignment horizontal="center" vertical="center" wrapText="1"/>
    </xf>
    <xf numFmtId="3" fontId="51" fillId="3" borderId="17" xfId="0" applyNumberFormat="1" applyFont="1" applyFill="1" applyBorder="1" applyAlignment="1" applyProtection="1">
      <alignment horizontal="center" vertical="center"/>
    </xf>
    <xf numFmtId="164" fontId="54" fillId="3" borderId="17" xfId="2" applyNumberFormat="1" applyFont="1" applyFill="1" applyBorder="1" applyAlignment="1" applyProtection="1">
      <alignment horizontal="center" vertical="center" wrapText="1"/>
    </xf>
    <xf numFmtId="164" fontId="51" fillId="3" borderId="11" xfId="49" applyNumberFormat="1" applyFont="1" applyFill="1" applyBorder="1" applyAlignment="1" applyProtection="1">
      <alignment horizontal="center" vertical="center" wrapText="1"/>
    </xf>
    <xf numFmtId="0" fontId="50" fillId="0" borderId="0" xfId="0" applyFont="1" applyAlignment="1" applyProtection="1">
      <alignment wrapText="1"/>
    </xf>
    <xf numFmtId="0" fontId="50" fillId="0" borderId="0" xfId="49" applyFont="1" applyAlignment="1" applyProtection="1">
      <alignment wrapText="1"/>
    </xf>
    <xf numFmtId="3" fontId="51" fillId="4" borderId="15" xfId="0" applyNumberFormat="1" applyFont="1" applyFill="1" applyBorder="1" applyAlignment="1" applyProtection="1">
      <alignment horizontal="center" vertical="center"/>
    </xf>
    <xf numFmtId="164" fontId="54" fillId="4" borderId="15" xfId="2" applyNumberFormat="1" applyFont="1" applyFill="1" applyBorder="1" applyAlignment="1" applyProtection="1">
      <alignment horizontal="center" vertical="center" wrapText="1"/>
    </xf>
    <xf numFmtId="3" fontId="51" fillId="4" borderId="16" xfId="0" applyNumberFormat="1" applyFont="1" applyFill="1" applyBorder="1" applyAlignment="1" applyProtection="1">
      <alignment horizontal="center" vertical="center"/>
    </xf>
    <xf numFmtId="164" fontId="54" fillId="4" borderId="16" xfId="2" applyNumberFormat="1" applyFont="1" applyFill="1" applyBorder="1" applyAlignment="1" applyProtection="1">
      <alignment horizontal="center" vertical="center" wrapText="1"/>
    </xf>
    <xf numFmtId="3" fontId="51" fillId="4" borderId="17" xfId="0" applyNumberFormat="1" applyFont="1" applyFill="1" applyBorder="1" applyAlignment="1" applyProtection="1">
      <alignment horizontal="center" vertical="center"/>
    </xf>
    <xf numFmtId="164" fontId="54" fillId="4" borderId="17" xfId="2" applyNumberFormat="1" applyFont="1" applyFill="1" applyBorder="1" applyAlignment="1" applyProtection="1">
      <alignment horizontal="center" vertical="center" wrapText="1"/>
    </xf>
    <xf numFmtId="164" fontId="55" fillId="24" borderId="13" xfId="2" applyNumberFormat="1" applyFont="1" applyFill="1" applyBorder="1" applyAlignment="1" applyProtection="1">
      <alignment horizontal="center" vertical="center" wrapText="1"/>
    </xf>
    <xf numFmtId="165" fontId="55" fillId="24" borderId="14" xfId="2" applyNumberFormat="1" applyFont="1" applyFill="1" applyBorder="1" applyAlignment="1" applyProtection="1">
      <alignment horizontal="center" vertical="center" wrapText="1"/>
    </xf>
    <xf numFmtId="0" fontId="58" fillId="25" borderId="11" xfId="0" applyFont="1" applyFill="1" applyBorder="1" applyAlignment="1" applyProtection="1">
      <alignment horizontal="center" vertical="center" wrapText="1"/>
    </xf>
    <xf numFmtId="0" fontId="53" fillId="24" borderId="12" xfId="2" applyFont="1" applyFill="1" applyBorder="1" applyAlignment="1" applyProtection="1">
      <alignment horizontal="center" vertical="center" wrapText="1"/>
    </xf>
    <xf numFmtId="0" fontId="53" fillId="24" borderId="13" xfId="2" applyFont="1" applyFill="1" applyBorder="1" applyAlignment="1" applyProtection="1">
      <alignment horizontal="center" vertical="center" wrapText="1"/>
    </xf>
    <xf numFmtId="0" fontId="60" fillId="24" borderId="13" xfId="2" applyFont="1" applyFill="1" applyBorder="1" applyAlignment="1" applyProtection="1">
      <alignment horizontal="center" vertical="center" wrapText="1"/>
    </xf>
    <xf numFmtId="0" fontId="61" fillId="0" borderId="0" xfId="0" applyFont="1" applyProtection="1"/>
    <xf numFmtId="0" fontId="61" fillId="0" borderId="0" xfId="0" applyFont="1" applyProtection="1">
      <protection hidden="1"/>
    </xf>
    <xf numFmtId="0" fontId="61" fillId="0" borderId="0" xfId="0" applyFont="1" applyAlignment="1" applyProtection="1">
      <alignment wrapText="1"/>
    </xf>
    <xf numFmtId="0" fontId="58" fillId="25" borderId="15" xfId="0" applyFont="1" applyFill="1" applyBorder="1" applyAlignment="1" applyProtection="1">
      <alignment horizontal="center" vertical="center" wrapText="1"/>
    </xf>
    <xf numFmtId="0" fontId="50" fillId="0" borderId="0" xfId="0" applyFont="1" applyProtection="1"/>
    <xf numFmtId="0" fontId="50" fillId="0" borderId="0" xfId="0" applyFont="1" applyFill="1" applyProtection="1"/>
    <xf numFmtId="0" fontId="51" fillId="0" borderId="0" xfId="0" applyFont="1" applyAlignment="1" applyProtection="1">
      <alignment horizontal="right" vertical="center" wrapText="1"/>
    </xf>
    <xf numFmtId="0" fontId="43" fillId="23" borderId="27" xfId="2" applyFont="1" applyFill="1" applyBorder="1" applyAlignment="1" applyProtection="1">
      <alignment horizontal="center" vertical="center" wrapText="1"/>
    </xf>
    <xf numFmtId="0" fontId="43" fillId="23" borderId="28" xfId="2" applyFont="1" applyFill="1" applyBorder="1" applyAlignment="1" applyProtection="1">
      <alignment horizontal="center" vertical="center" wrapText="1"/>
    </xf>
    <xf numFmtId="0" fontId="43" fillId="26" borderId="28" xfId="2" applyFont="1" applyFill="1" applyBorder="1" applyAlignment="1" applyProtection="1">
      <alignment horizontal="center" vertical="center" wrapText="1"/>
    </xf>
    <xf numFmtId="0" fontId="43" fillId="26" borderId="27" xfId="2" applyFont="1" applyFill="1" applyBorder="1" applyAlignment="1" applyProtection="1">
      <alignment horizontal="center" vertical="center" wrapText="1"/>
    </xf>
    <xf numFmtId="164" fontId="51" fillId="3" borderId="17" xfId="49" applyNumberFormat="1" applyFont="1" applyFill="1" applyBorder="1" applyAlignment="1" applyProtection="1">
      <alignment horizontal="center" vertical="center" wrapText="1"/>
    </xf>
    <xf numFmtId="164" fontId="54" fillId="4" borderId="11" xfId="2" applyNumberFormat="1" applyFont="1" applyFill="1" applyBorder="1" applyAlignment="1" applyProtection="1">
      <alignment horizontal="center" vertical="center" wrapText="1"/>
    </xf>
    <xf numFmtId="164" fontId="51" fillId="3" borderId="11" xfId="0" applyNumberFormat="1" applyFont="1" applyFill="1" applyBorder="1" applyAlignment="1" applyProtection="1">
      <alignment horizontal="center" vertical="center" wrapText="1"/>
    </xf>
    <xf numFmtId="0" fontId="8" fillId="4" borderId="17" xfId="0" applyFont="1" applyFill="1" applyBorder="1" applyAlignment="1" applyProtection="1">
      <alignment horizontal="center" vertical="center"/>
    </xf>
    <xf numFmtId="164" fontId="62" fillId="0" borderId="24" xfId="2" applyNumberFormat="1" applyFont="1" applyFill="1" applyBorder="1" applyAlignment="1" applyProtection="1">
      <alignment horizontal="center" vertical="center" wrapText="1"/>
      <protection locked="0"/>
    </xf>
    <xf numFmtId="164" fontId="62" fillId="0" borderId="25" xfId="2" applyNumberFormat="1" applyFont="1" applyFill="1" applyBorder="1" applyAlignment="1" applyProtection="1">
      <alignment horizontal="center" vertical="center" wrapText="1"/>
      <protection locked="0"/>
    </xf>
    <xf numFmtId="164" fontId="62" fillId="0" borderId="26" xfId="2" applyNumberFormat="1" applyFont="1" applyFill="1" applyBorder="1" applyAlignment="1" applyProtection="1">
      <alignment horizontal="center" vertical="center" wrapText="1"/>
      <protection locked="0"/>
    </xf>
    <xf numFmtId="164" fontId="62" fillId="0" borderId="17" xfId="2" applyNumberFormat="1" applyFont="1" applyFill="1" applyBorder="1" applyAlignment="1" applyProtection="1">
      <alignment horizontal="center" vertical="center" wrapText="1"/>
      <protection locked="0"/>
    </xf>
    <xf numFmtId="164" fontId="50" fillId="0" borderId="24" xfId="2" applyNumberFormat="1" applyFont="1" applyFill="1" applyBorder="1" applyAlignment="1" applyProtection="1">
      <alignment horizontal="center" vertical="center" wrapText="1"/>
      <protection locked="0"/>
    </xf>
    <xf numFmtId="164" fontId="50" fillId="0" borderId="26" xfId="2" applyNumberFormat="1" applyFont="1" applyFill="1" applyBorder="1" applyAlignment="1" applyProtection="1">
      <alignment horizontal="center" vertical="center" wrapText="1"/>
      <protection locked="0"/>
    </xf>
    <xf numFmtId="164" fontId="62" fillId="0" borderId="29" xfId="2" applyNumberFormat="1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Border="1" applyAlignment="1" applyProtection="1">
      <alignment vertical="center"/>
    </xf>
    <xf numFmtId="164" fontId="62" fillId="0" borderId="30" xfId="2" applyNumberFormat="1" applyFont="1" applyFill="1" applyBorder="1" applyAlignment="1" applyProtection="1">
      <alignment horizontal="center" vertical="center" wrapText="1"/>
      <protection locked="0"/>
    </xf>
    <xf numFmtId="0" fontId="15" fillId="4" borderId="12" xfId="0" applyFont="1" applyFill="1" applyBorder="1" applyAlignment="1" applyProtection="1">
      <alignment vertical="center"/>
    </xf>
    <xf numFmtId="0" fontId="43" fillId="26" borderId="13" xfId="2" applyFont="1" applyFill="1" applyBorder="1" applyAlignment="1" applyProtection="1">
      <alignment horizontal="center" vertical="center" wrapText="1"/>
    </xf>
    <xf numFmtId="0" fontId="15" fillId="4" borderId="11" xfId="0" applyFont="1" applyFill="1" applyBorder="1" applyAlignment="1" applyProtection="1">
      <alignment horizontal="center" vertical="center"/>
    </xf>
    <xf numFmtId="164" fontId="62" fillId="0" borderId="11" xfId="2" applyNumberFormat="1" applyFont="1" applyFill="1" applyBorder="1" applyAlignment="1" applyProtection="1">
      <alignment horizontal="center" vertical="center" wrapText="1"/>
      <protection locked="0"/>
    </xf>
    <xf numFmtId="3" fontId="51" fillId="4" borderId="11" xfId="0" applyNumberFormat="1" applyFont="1" applyFill="1" applyBorder="1" applyAlignment="1" applyProtection="1">
      <alignment horizontal="center" vertical="center"/>
    </xf>
    <xf numFmtId="0" fontId="44" fillId="3" borderId="20" xfId="51" applyFont="1" applyFill="1" applyBorder="1" applyAlignment="1" applyProtection="1">
      <alignment horizontal="left"/>
    </xf>
    <xf numFmtId="0" fontId="44" fillId="3" borderId="15" xfId="51" applyFont="1" applyFill="1" applyBorder="1" applyAlignment="1" applyProtection="1">
      <alignment horizontal="center"/>
    </xf>
    <xf numFmtId="0" fontId="44" fillId="3" borderId="22" xfId="51" applyFont="1" applyFill="1" applyBorder="1" applyAlignment="1" applyProtection="1">
      <alignment horizontal="left"/>
    </xf>
    <xf numFmtId="0" fontId="44" fillId="3" borderId="16" xfId="51" applyFont="1" applyFill="1" applyBorder="1" applyAlignment="1" applyProtection="1">
      <alignment horizontal="center"/>
    </xf>
    <xf numFmtId="0" fontId="44" fillId="3" borderId="18" xfId="51" applyFont="1" applyFill="1" applyBorder="1" applyAlignment="1" applyProtection="1">
      <alignment horizontal="left"/>
    </xf>
    <xf numFmtId="0" fontId="44" fillId="3" borderId="17" xfId="51" applyFont="1" applyFill="1" applyBorder="1" applyAlignment="1" applyProtection="1">
      <alignment horizontal="center"/>
    </xf>
    <xf numFmtId="0" fontId="17" fillId="0" borderId="0" xfId="0" applyFont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right" vertical="center" wrapText="1"/>
      <protection locked="0"/>
    </xf>
    <xf numFmtId="0" fontId="11" fillId="0" borderId="0" xfId="0" applyFont="1" applyFill="1" applyAlignment="1" applyProtection="1">
      <alignment horizontal="right" vertical="center" wrapText="1"/>
      <protection locked="0"/>
    </xf>
    <xf numFmtId="0" fontId="6" fillId="0" borderId="0" xfId="0" applyFont="1" applyFill="1" applyAlignment="1" applyProtection="1">
      <alignment horizontal="left" wrapText="1"/>
    </xf>
    <xf numFmtId="0" fontId="9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Fill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</xf>
  </cellXfs>
  <cellStyles count="56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1"/>
    <cellStyle name="fondo" xfId="54"/>
    <cellStyle name="fondo1" xfId="34"/>
    <cellStyle name="Incorrecto 2" xfId="35"/>
    <cellStyle name="Neutral 2" xfId="36"/>
    <cellStyle name="Normal" xfId="0" builtinId="0"/>
    <cellStyle name="Normal 2" xfId="37"/>
    <cellStyle name="Normal 2 2" xfId="49"/>
    <cellStyle name="Normal 3" xfId="3"/>
    <cellStyle name="Normal 3 2" xfId="48"/>
    <cellStyle name="Normal 3 3" xfId="52"/>
    <cellStyle name="Normal 4" xfId="47"/>
    <cellStyle name="Normal 4 2" xfId="53"/>
    <cellStyle name="Normal_Hoja1" xfId="2"/>
    <cellStyle name="Normal_Hoja1 2" xfId="51"/>
    <cellStyle name="Notas 2" xfId="38"/>
    <cellStyle name="Notas 2 2" xfId="50"/>
    <cellStyle name="Porcentual 2" xfId="55"/>
    <cellStyle name="Salida 2" xfId="39"/>
    <cellStyle name="Texto de advertencia 2" xfId="40"/>
    <cellStyle name="Texto explicativo 2" xfId="41"/>
    <cellStyle name="Título 1 2" xfId="42"/>
    <cellStyle name="Título 2 2" xfId="43"/>
    <cellStyle name="Título 3 2" xfId="44"/>
    <cellStyle name="Título 4" xfId="45"/>
    <cellStyle name="Total 2" xfId="46"/>
  </cellStyles>
  <dxfs count="4">
    <dxf>
      <fill>
        <patternFill>
          <bgColor theme="2" tint="-9.9948118533890809E-2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5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128497</xdr:colOff>
      <xdr:row>95</xdr:row>
      <xdr:rowOff>88421</xdr:rowOff>
    </xdr:from>
    <xdr:to>
      <xdr:col>4</xdr:col>
      <xdr:colOff>808855</xdr:colOff>
      <xdr:row>95</xdr:row>
      <xdr:rowOff>88421</xdr:rowOff>
    </xdr:to>
    <xdr:cxnSp macro="">
      <xdr:nvCxnSpPr>
        <xdr:cNvPr id="3" name="2 Conector recto de flecha"/>
        <xdr:cNvCxnSpPr/>
      </xdr:nvCxnSpPr>
      <xdr:spPr>
        <a:xfrm>
          <a:off x="3929511" y="18482454"/>
          <a:ext cx="1264438" cy="0"/>
        </a:xfrm>
        <a:prstGeom prst="straightConnector1">
          <a:avLst/>
        </a:prstGeom>
        <a:ln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0"/>
  <sheetViews>
    <sheetView showGridLines="0" tabSelected="1" zoomScale="106" zoomScaleNormal="106" zoomScaleSheetLayoutView="85" workbookViewId="0">
      <selection activeCell="F14" sqref="F14"/>
    </sheetView>
  </sheetViews>
  <sheetFormatPr baseColWidth="10" defaultRowHeight="12.75"/>
  <cols>
    <col min="1" max="1" width="1.28515625" style="1" customWidth="1"/>
    <col min="2" max="2" width="4.28515625" style="1" customWidth="1"/>
    <col min="3" max="3" width="51.28515625" style="2" customWidth="1"/>
    <col min="4" max="4" width="8.7109375" style="3" customWidth="1"/>
    <col min="5" max="5" width="14.7109375" style="3" customWidth="1"/>
    <col min="6" max="7" width="16.7109375" style="3" customWidth="1"/>
    <col min="8" max="8" width="14.7109375" style="1" customWidth="1"/>
    <col min="9" max="9" width="2" style="1" customWidth="1"/>
    <col min="10" max="10" width="14.7109375" style="1" customWidth="1"/>
    <col min="11" max="11" width="2.5703125" style="82" customWidth="1"/>
    <col min="12" max="12" width="11.5703125" style="1" bestFit="1" customWidth="1"/>
    <col min="13" max="16384" width="11.42578125" style="1"/>
  </cols>
  <sheetData>
    <row r="1" spans="2:13">
      <c r="B1" s="128" t="s">
        <v>2</v>
      </c>
      <c r="C1" s="129"/>
      <c r="D1" s="130"/>
      <c r="E1" s="130"/>
      <c r="F1" s="130"/>
      <c r="G1" s="130"/>
      <c r="H1" s="128"/>
      <c r="I1" s="128"/>
    </row>
    <row r="2" spans="2:13">
      <c r="B2" s="5"/>
      <c r="C2" s="6"/>
      <c r="D2" s="7"/>
      <c r="E2" s="7"/>
      <c r="F2" s="7"/>
      <c r="G2" s="7"/>
      <c r="H2" s="5"/>
      <c r="I2" s="5"/>
    </row>
    <row r="3" spans="2:13">
      <c r="B3" s="131" t="s">
        <v>11</v>
      </c>
      <c r="C3" s="132"/>
      <c r="D3" s="132"/>
      <c r="E3" s="132"/>
      <c r="F3" s="132"/>
      <c r="G3" s="132"/>
      <c r="H3" s="131"/>
      <c r="I3" s="131"/>
    </row>
    <row r="4" spans="2:13">
      <c r="B4" s="9"/>
      <c r="C4" s="10"/>
      <c r="D4" s="11"/>
      <c r="E4" s="11"/>
      <c r="F4" s="11"/>
      <c r="G4" s="11"/>
      <c r="H4" s="9"/>
      <c r="I4" s="9"/>
    </row>
    <row r="5" spans="2:13" ht="46.15" customHeight="1">
      <c r="B5" s="133" t="s">
        <v>7</v>
      </c>
      <c r="C5" s="133"/>
      <c r="D5" s="133"/>
      <c r="E5" s="133"/>
      <c r="F5" s="133"/>
      <c r="G5" s="133"/>
      <c r="H5" s="133"/>
      <c r="I5" s="133"/>
    </row>
    <row r="6" spans="2:13">
      <c r="B6" s="118" t="s">
        <v>3</v>
      </c>
      <c r="C6" s="118"/>
      <c r="D6" s="118"/>
      <c r="E6" s="118"/>
      <c r="F6" s="118"/>
      <c r="G6" s="118"/>
      <c r="H6" s="118"/>
      <c r="I6" s="118"/>
    </row>
    <row r="7" spans="2:13">
      <c r="B7" s="9"/>
      <c r="C7" s="9"/>
      <c r="D7" s="9"/>
      <c r="E7" s="9"/>
      <c r="F7" s="9"/>
      <c r="G7" s="9"/>
      <c r="H7" s="9"/>
      <c r="I7" s="9"/>
    </row>
    <row r="8" spans="2:13">
      <c r="B8" s="134" t="s">
        <v>163</v>
      </c>
      <c r="C8" s="134"/>
      <c r="D8" s="134"/>
      <c r="E8" s="134"/>
      <c r="F8" s="134"/>
      <c r="G8" s="134"/>
      <c r="H8" s="134"/>
      <c r="I8" s="134"/>
    </row>
    <row r="9" spans="2:13">
      <c r="B9" s="8"/>
      <c r="C9" s="8"/>
      <c r="D9" s="8"/>
      <c r="E9" s="8"/>
      <c r="F9" s="8"/>
      <c r="G9" s="8"/>
      <c r="H9" s="8"/>
      <c r="I9" s="8"/>
    </row>
    <row r="10" spans="2:13">
      <c r="B10" s="118" t="s">
        <v>8</v>
      </c>
      <c r="C10" s="127"/>
      <c r="D10" s="127"/>
      <c r="E10" s="127"/>
      <c r="F10" s="127"/>
      <c r="G10" s="127"/>
      <c r="H10" s="127"/>
      <c r="I10" s="127"/>
    </row>
    <row r="11" spans="2:13">
      <c r="B11" s="20"/>
      <c r="C11" s="21"/>
      <c r="D11" s="21"/>
      <c r="E11" s="21"/>
      <c r="F11" s="21"/>
      <c r="G11" s="21"/>
      <c r="H11" s="21"/>
      <c r="I11" s="21"/>
    </row>
    <row r="12" spans="2:13">
      <c r="B12" s="23"/>
      <c r="C12" s="32" t="s">
        <v>156</v>
      </c>
      <c r="D12" s="24"/>
      <c r="E12" s="24"/>
      <c r="F12" s="42" t="s">
        <v>14</v>
      </c>
      <c r="G12" s="42" t="s">
        <v>15</v>
      </c>
      <c r="H12" s="24"/>
      <c r="I12" s="23"/>
      <c r="J12" s="23"/>
    </row>
    <row r="13" spans="2:13" s="33" customFormat="1" ht="45" customHeight="1">
      <c r="B13" s="79" t="s">
        <v>1</v>
      </c>
      <c r="C13" s="80" t="s">
        <v>0</v>
      </c>
      <c r="D13" s="81" t="s">
        <v>12</v>
      </c>
      <c r="E13" s="80" t="s">
        <v>155</v>
      </c>
      <c r="F13" s="76" t="s">
        <v>161</v>
      </c>
      <c r="G13" s="76" t="s">
        <v>160</v>
      </c>
      <c r="H13" s="77" t="s">
        <v>159</v>
      </c>
      <c r="I13" s="34"/>
      <c r="J13" s="78" t="s">
        <v>162</v>
      </c>
      <c r="K13" s="30" t="s">
        <v>9</v>
      </c>
    </row>
    <row r="14" spans="2:13" s="4" customFormat="1" ht="15" customHeight="1">
      <c r="B14" s="36">
        <v>1</v>
      </c>
      <c r="C14" s="111" t="s">
        <v>16</v>
      </c>
      <c r="D14" s="46"/>
      <c r="E14" s="112"/>
      <c r="F14" s="97"/>
      <c r="G14" s="97"/>
      <c r="H14" s="60">
        <v>10</v>
      </c>
      <c r="I14" s="61"/>
      <c r="J14" s="62" t="str">
        <f>IF((F14&lt;&gt;0),(AVERAGE(F14,G14))*H14,"")</f>
        <v/>
      </c>
      <c r="K14" s="17">
        <f t="shared" ref="K14:K45" si="0">IF(ISNUMBER(J14),0,1)</f>
        <v>1</v>
      </c>
      <c r="M14" s="1"/>
    </row>
    <row r="15" spans="2:13" s="4" customFormat="1" ht="15" customHeight="1">
      <c r="B15" s="37">
        <v>2</v>
      </c>
      <c r="C15" s="113" t="s">
        <v>17</v>
      </c>
      <c r="D15" s="47"/>
      <c r="E15" s="114">
        <v>405787</v>
      </c>
      <c r="F15" s="98"/>
      <c r="G15" s="98"/>
      <c r="H15" s="63">
        <v>500</v>
      </c>
      <c r="I15" s="61"/>
      <c r="J15" s="64" t="str">
        <f>IF((F15&lt;&gt;0),(AVERAGE(F15,G15))*H15,"")</f>
        <v/>
      </c>
      <c r="K15" s="17">
        <f t="shared" si="0"/>
        <v>1</v>
      </c>
      <c r="M15" s="1"/>
    </row>
    <row r="16" spans="2:13" s="4" customFormat="1" ht="15" customHeight="1">
      <c r="B16" s="37">
        <v>3</v>
      </c>
      <c r="C16" s="113" t="s">
        <v>18</v>
      </c>
      <c r="D16" s="47"/>
      <c r="E16" s="114" t="s">
        <v>81</v>
      </c>
      <c r="F16" s="98"/>
      <c r="G16" s="98"/>
      <c r="H16" s="63">
        <v>100</v>
      </c>
      <c r="I16" s="61"/>
      <c r="J16" s="64" t="str">
        <f t="shared" ref="J16:J82" si="1">IF((F16&lt;&gt;0),(AVERAGE(F16,G16))*H16,"")</f>
        <v/>
      </c>
      <c r="K16" s="17">
        <f t="shared" si="0"/>
        <v>1</v>
      </c>
      <c r="M16" s="1"/>
    </row>
    <row r="17" spans="2:13" s="4" customFormat="1" ht="15" customHeight="1">
      <c r="B17" s="37">
        <v>4</v>
      </c>
      <c r="C17" s="113" t="s">
        <v>19</v>
      </c>
      <c r="D17" s="47"/>
      <c r="E17" s="114" t="s">
        <v>82</v>
      </c>
      <c r="F17" s="98"/>
      <c r="G17" s="98"/>
      <c r="H17" s="63">
        <v>20</v>
      </c>
      <c r="I17" s="61"/>
      <c r="J17" s="64" t="str">
        <f t="shared" si="1"/>
        <v/>
      </c>
      <c r="K17" s="17">
        <f t="shared" si="0"/>
        <v>1</v>
      </c>
      <c r="M17" s="1"/>
    </row>
    <row r="18" spans="2:13" s="4" customFormat="1" ht="15" customHeight="1">
      <c r="B18" s="37">
        <v>5</v>
      </c>
      <c r="C18" s="113" t="s">
        <v>20</v>
      </c>
      <c r="D18" s="47"/>
      <c r="E18" s="114" t="s">
        <v>83</v>
      </c>
      <c r="F18" s="98"/>
      <c r="G18" s="98"/>
      <c r="H18" s="63">
        <v>10</v>
      </c>
      <c r="I18" s="61"/>
      <c r="J18" s="64" t="str">
        <f t="shared" si="1"/>
        <v/>
      </c>
      <c r="K18" s="17">
        <f t="shared" si="0"/>
        <v>1</v>
      </c>
      <c r="M18" s="1"/>
    </row>
    <row r="19" spans="2:13" s="4" customFormat="1" ht="15" customHeight="1">
      <c r="B19" s="37">
        <v>6</v>
      </c>
      <c r="C19" s="113" t="s">
        <v>21</v>
      </c>
      <c r="D19" s="47"/>
      <c r="E19" s="114" t="s">
        <v>84</v>
      </c>
      <c r="F19" s="98"/>
      <c r="G19" s="98"/>
      <c r="H19" s="63">
        <v>50</v>
      </c>
      <c r="I19" s="61"/>
      <c r="J19" s="64" t="str">
        <f t="shared" si="1"/>
        <v/>
      </c>
      <c r="K19" s="17">
        <f t="shared" si="0"/>
        <v>1</v>
      </c>
      <c r="M19" s="1"/>
    </row>
    <row r="20" spans="2:13" s="4" customFormat="1" ht="15" customHeight="1">
      <c r="B20" s="37">
        <v>7</v>
      </c>
      <c r="C20" s="113" t="s">
        <v>22</v>
      </c>
      <c r="D20" s="47"/>
      <c r="E20" s="114" t="s">
        <v>85</v>
      </c>
      <c r="F20" s="98"/>
      <c r="G20" s="98"/>
      <c r="H20" s="63">
        <v>2</v>
      </c>
      <c r="I20" s="61"/>
      <c r="J20" s="64" t="str">
        <f t="shared" si="1"/>
        <v/>
      </c>
      <c r="K20" s="17">
        <f t="shared" si="0"/>
        <v>1</v>
      </c>
      <c r="L20" s="15"/>
      <c r="M20" s="1"/>
    </row>
    <row r="21" spans="2:13" s="4" customFormat="1" ht="15" customHeight="1">
      <c r="B21" s="37">
        <v>8</v>
      </c>
      <c r="C21" s="115" t="s">
        <v>23</v>
      </c>
      <c r="D21" s="48"/>
      <c r="E21" s="116"/>
      <c r="F21" s="99"/>
      <c r="G21" s="99"/>
      <c r="H21" s="65">
        <v>20</v>
      </c>
      <c r="I21" s="61"/>
      <c r="J21" s="66" t="str">
        <f t="shared" si="1"/>
        <v/>
      </c>
      <c r="K21" s="17">
        <f t="shared" si="0"/>
        <v>1</v>
      </c>
      <c r="M21" s="1"/>
    </row>
    <row r="22" spans="2:13" s="4" customFormat="1" ht="15" customHeight="1">
      <c r="B22" s="37">
        <v>9</v>
      </c>
      <c r="C22" s="43" t="s">
        <v>27</v>
      </c>
      <c r="D22" s="58"/>
      <c r="E22" s="44" t="s">
        <v>86</v>
      </c>
      <c r="F22" s="97"/>
      <c r="G22" s="97"/>
      <c r="H22" s="70">
        <v>4</v>
      </c>
      <c r="I22" s="61"/>
      <c r="J22" s="71" t="str">
        <f t="shared" si="1"/>
        <v/>
      </c>
      <c r="K22" s="17">
        <f t="shared" si="0"/>
        <v>1</v>
      </c>
      <c r="M22" s="1"/>
    </row>
    <row r="23" spans="2:13" s="4" customFormat="1" ht="15" customHeight="1">
      <c r="B23" s="37">
        <v>10</v>
      </c>
      <c r="C23" s="45" t="s">
        <v>28</v>
      </c>
      <c r="D23" s="56"/>
      <c r="E23" s="39" t="s">
        <v>87</v>
      </c>
      <c r="F23" s="98"/>
      <c r="G23" s="98"/>
      <c r="H23" s="72">
        <v>4</v>
      </c>
      <c r="I23" s="61"/>
      <c r="J23" s="73" t="str">
        <f t="shared" si="1"/>
        <v/>
      </c>
      <c r="K23" s="17">
        <f t="shared" si="0"/>
        <v>1</v>
      </c>
      <c r="M23" s="1"/>
    </row>
    <row r="24" spans="2:13" s="4" customFormat="1" ht="15" customHeight="1">
      <c r="B24" s="37">
        <v>11</v>
      </c>
      <c r="C24" s="45" t="s">
        <v>29</v>
      </c>
      <c r="D24" s="56"/>
      <c r="E24" s="39" t="s">
        <v>88</v>
      </c>
      <c r="F24" s="98"/>
      <c r="G24" s="98"/>
      <c r="H24" s="72">
        <v>4</v>
      </c>
      <c r="I24" s="61"/>
      <c r="J24" s="73" t="str">
        <f t="shared" si="1"/>
        <v/>
      </c>
      <c r="K24" s="17">
        <f t="shared" si="0"/>
        <v>1</v>
      </c>
      <c r="M24" s="1"/>
    </row>
    <row r="25" spans="2:13" s="4" customFormat="1" ht="15" customHeight="1">
      <c r="B25" s="37">
        <v>12</v>
      </c>
      <c r="C25" s="45" t="s">
        <v>30</v>
      </c>
      <c r="D25" s="56"/>
      <c r="E25" s="39" t="s">
        <v>89</v>
      </c>
      <c r="F25" s="98"/>
      <c r="G25" s="98"/>
      <c r="H25" s="72">
        <v>4</v>
      </c>
      <c r="I25" s="61"/>
      <c r="J25" s="73" t="str">
        <f t="shared" si="1"/>
        <v/>
      </c>
      <c r="K25" s="17">
        <f t="shared" si="0"/>
        <v>1</v>
      </c>
      <c r="M25" s="1"/>
    </row>
    <row r="26" spans="2:13" s="4" customFormat="1" ht="15" customHeight="1">
      <c r="B26" s="37">
        <v>13</v>
      </c>
      <c r="C26" s="45" t="s">
        <v>31</v>
      </c>
      <c r="D26" s="56"/>
      <c r="E26" s="39" t="s">
        <v>90</v>
      </c>
      <c r="F26" s="98"/>
      <c r="G26" s="98"/>
      <c r="H26" s="72">
        <v>4</v>
      </c>
      <c r="I26" s="61"/>
      <c r="J26" s="73" t="str">
        <f t="shared" si="1"/>
        <v/>
      </c>
      <c r="K26" s="17">
        <f t="shared" si="0"/>
        <v>1</v>
      </c>
      <c r="M26" s="1"/>
    </row>
    <row r="27" spans="2:13" s="4" customFormat="1" ht="15" customHeight="1">
      <c r="B27" s="37">
        <v>14</v>
      </c>
      <c r="C27" s="45" t="s">
        <v>32</v>
      </c>
      <c r="D27" s="56"/>
      <c r="E27" s="39" t="s">
        <v>91</v>
      </c>
      <c r="F27" s="98"/>
      <c r="G27" s="98"/>
      <c r="H27" s="72">
        <v>1</v>
      </c>
      <c r="I27" s="61"/>
      <c r="J27" s="73" t="str">
        <f t="shared" si="1"/>
        <v/>
      </c>
      <c r="K27" s="17">
        <f t="shared" si="0"/>
        <v>1</v>
      </c>
      <c r="M27" s="1"/>
    </row>
    <row r="28" spans="2:13" s="4" customFormat="1" ht="15" customHeight="1">
      <c r="B28" s="37">
        <v>15</v>
      </c>
      <c r="C28" s="41" t="s">
        <v>33</v>
      </c>
      <c r="D28" s="59"/>
      <c r="E28" s="40"/>
      <c r="F28" s="99"/>
      <c r="G28" s="99"/>
      <c r="H28" s="74">
        <v>1</v>
      </c>
      <c r="I28" s="61"/>
      <c r="J28" s="75" t="str">
        <f t="shared" si="1"/>
        <v/>
      </c>
      <c r="K28" s="17">
        <f t="shared" si="0"/>
        <v>1</v>
      </c>
      <c r="M28" s="1"/>
    </row>
    <row r="29" spans="2:13" s="4" customFormat="1" ht="15" customHeight="1">
      <c r="B29" s="37">
        <v>16</v>
      </c>
      <c r="C29" s="49" t="s">
        <v>34</v>
      </c>
      <c r="D29" s="46"/>
      <c r="E29" s="50" t="s">
        <v>92</v>
      </c>
      <c r="F29" s="97"/>
      <c r="G29" s="97"/>
      <c r="H29" s="60">
        <v>4</v>
      </c>
      <c r="I29" s="61"/>
      <c r="J29" s="62" t="str">
        <f t="shared" si="1"/>
        <v/>
      </c>
      <c r="K29" s="17">
        <f t="shared" si="0"/>
        <v>1</v>
      </c>
      <c r="M29" s="1"/>
    </row>
    <row r="30" spans="2:13" s="4" customFormat="1" ht="15" customHeight="1">
      <c r="B30" s="37">
        <v>17</v>
      </c>
      <c r="C30" s="51" t="s">
        <v>35</v>
      </c>
      <c r="D30" s="47"/>
      <c r="E30" s="52" t="s">
        <v>93</v>
      </c>
      <c r="F30" s="98"/>
      <c r="G30" s="98"/>
      <c r="H30" s="63">
        <v>4</v>
      </c>
      <c r="I30" s="61"/>
      <c r="J30" s="64" t="str">
        <f t="shared" si="1"/>
        <v/>
      </c>
      <c r="K30" s="17">
        <f t="shared" si="0"/>
        <v>1</v>
      </c>
      <c r="M30" s="1"/>
    </row>
    <row r="31" spans="2:13" s="4" customFormat="1" ht="15" customHeight="1">
      <c r="B31" s="37">
        <v>18</v>
      </c>
      <c r="C31" s="51" t="s">
        <v>36</v>
      </c>
      <c r="D31" s="47"/>
      <c r="E31" s="52" t="s">
        <v>94</v>
      </c>
      <c r="F31" s="98"/>
      <c r="G31" s="98"/>
      <c r="H31" s="63">
        <v>4</v>
      </c>
      <c r="I31" s="61"/>
      <c r="J31" s="64" t="str">
        <f t="shared" si="1"/>
        <v/>
      </c>
      <c r="K31" s="17">
        <f t="shared" si="0"/>
        <v>1</v>
      </c>
      <c r="M31" s="1"/>
    </row>
    <row r="32" spans="2:13" s="4" customFormat="1" ht="15" customHeight="1">
      <c r="B32" s="37">
        <v>19</v>
      </c>
      <c r="C32" s="51" t="s">
        <v>37</v>
      </c>
      <c r="D32" s="47"/>
      <c r="E32" s="52" t="s">
        <v>95</v>
      </c>
      <c r="F32" s="98"/>
      <c r="G32" s="98"/>
      <c r="H32" s="63">
        <v>4</v>
      </c>
      <c r="I32" s="61"/>
      <c r="J32" s="64" t="str">
        <f t="shared" si="1"/>
        <v/>
      </c>
      <c r="K32" s="17">
        <f t="shared" si="0"/>
        <v>1</v>
      </c>
      <c r="M32" s="1"/>
    </row>
    <row r="33" spans="2:13" s="4" customFormat="1" ht="15" customHeight="1">
      <c r="B33" s="37">
        <v>20</v>
      </c>
      <c r="C33" s="51" t="s">
        <v>38</v>
      </c>
      <c r="D33" s="47"/>
      <c r="E33" s="52" t="s">
        <v>96</v>
      </c>
      <c r="F33" s="98"/>
      <c r="G33" s="98"/>
      <c r="H33" s="63">
        <v>4</v>
      </c>
      <c r="I33" s="61"/>
      <c r="J33" s="64" t="str">
        <f t="shared" si="1"/>
        <v/>
      </c>
      <c r="K33" s="17">
        <f t="shared" si="0"/>
        <v>1</v>
      </c>
      <c r="M33" s="1"/>
    </row>
    <row r="34" spans="2:13" s="4" customFormat="1" ht="15" customHeight="1">
      <c r="B34" s="37">
        <v>21</v>
      </c>
      <c r="C34" s="51" t="s">
        <v>39</v>
      </c>
      <c r="D34" s="47"/>
      <c r="E34" s="52" t="s">
        <v>97</v>
      </c>
      <c r="F34" s="98"/>
      <c r="G34" s="98"/>
      <c r="H34" s="63">
        <v>1</v>
      </c>
      <c r="I34" s="61"/>
      <c r="J34" s="64" t="str">
        <f t="shared" si="1"/>
        <v/>
      </c>
      <c r="K34" s="17">
        <f t="shared" si="0"/>
        <v>1</v>
      </c>
      <c r="M34" s="1"/>
    </row>
    <row r="35" spans="2:13" s="4" customFormat="1" ht="15" customHeight="1">
      <c r="B35" s="37">
        <v>22</v>
      </c>
      <c r="C35" s="53" t="s">
        <v>40</v>
      </c>
      <c r="D35" s="48"/>
      <c r="E35" s="54" t="s">
        <v>98</v>
      </c>
      <c r="F35" s="99"/>
      <c r="G35" s="99"/>
      <c r="H35" s="65">
        <v>1</v>
      </c>
      <c r="I35" s="61"/>
      <c r="J35" s="66" t="str">
        <f t="shared" si="1"/>
        <v/>
      </c>
      <c r="K35" s="17">
        <f t="shared" si="0"/>
        <v>1</v>
      </c>
      <c r="M35" s="1"/>
    </row>
    <row r="36" spans="2:13" s="4" customFormat="1" ht="15" customHeight="1">
      <c r="B36" s="37">
        <v>23</v>
      </c>
      <c r="C36" s="43" t="s">
        <v>41</v>
      </c>
      <c r="D36" s="58"/>
      <c r="E36" s="44" t="s">
        <v>99</v>
      </c>
      <c r="F36" s="97"/>
      <c r="G36" s="97"/>
      <c r="H36" s="70">
        <v>12</v>
      </c>
      <c r="I36" s="61"/>
      <c r="J36" s="71" t="str">
        <f t="shared" si="1"/>
        <v/>
      </c>
      <c r="K36" s="17">
        <f t="shared" si="0"/>
        <v>1</v>
      </c>
      <c r="M36" s="1"/>
    </row>
    <row r="37" spans="2:13" s="4" customFormat="1" ht="15" customHeight="1">
      <c r="B37" s="37">
        <v>24</v>
      </c>
      <c r="C37" s="45" t="s">
        <v>42</v>
      </c>
      <c r="D37" s="56"/>
      <c r="E37" s="39" t="s">
        <v>100</v>
      </c>
      <c r="F37" s="98"/>
      <c r="G37" s="98"/>
      <c r="H37" s="72">
        <v>12</v>
      </c>
      <c r="I37" s="61"/>
      <c r="J37" s="73" t="str">
        <f t="shared" si="1"/>
        <v/>
      </c>
      <c r="K37" s="17">
        <f t="shared" si="0"/>
        <v>1</v>
      </c>
      <c r="M37" s="1"/>
    </row>
    <row r="38" spans="2:13" s="4" customFormat="1" ht="15" customHeight="1">
      <c r="B38" s="37">
        <v>25</v>
      </c>
      <c r="C38" s="45" t="s">
        <v>43</v>
      </c>
      <c r="D38" s="56"/>
      <c r="E38" s="39" t="s">
        <v>101</v>
      </c>
      <c r="F38" s="98"/>
      <c r="G38" s="98"/>
      <c r="H38" s="72">
        <v>12</v>
      </c>
      <c r="I38" s="61"/>
      <c r="J38" s="73" t="str">
        <f t="shared" si="1"/>
        <v/>
      </c>
      <c r="K38" s="17">
        <f t="shared" si="0"/>
        <v>1</v>
      </c>
      <c r="M38" s="1"/>
    </row>
    <row r="39" spans="2:13" s="4" customFormat="1" ht="15" customHeight="1">
      <c r="B39" s="37">
        <v>26</v>
      </c>
      <c r="C39" s="41" t="s">
        <v>44</v>
      </c>
      <c r="D39" s="59"/>
      <c r="E39" s="40" t="s">
        <v>102</v>
      </c>
      <c r="F39" s="99"/>
      <c r="G39" s="99"/>
      <c r="H39" s="74">
        <v>12</v>
      </c>
      <c r="I39" s="61"/>
      <c r="J39" s="75" t="str">
        <f t="shared" si="1"/>
        <v/>
      </c>
      <c r="K39" s="17">
        <f t="shared" si="0"/>
        <v>1</v>
      </c>
      <c r="M39" s="1"/>
    </row>
    <row r="40" spans="2:13" s="4" customFormat="1" ht="15" customHeight="1">
      <c r="B40" s="37">
        <v>27</v>
      </c>
      <c r="C40" s="49" t="s">
        <v>45</v>
      </c>
      <c r="D40" s="46"/>
      <c r="E40" s="50" t="s">
        <v>166</v>
      </c>
      <c r="F40" s="97"/>
      <c r="G40" s="101"/>
      <c r="H40" s="60">
        <v>5</v>
      </c>
      <c r="I40" s="61"/>
      <c r="J40" s="62" t="str">
        <f t="shared" si="1"/>
        <v/>
      </c>
      <c r="K40" s="17">
        <f t="shared" si="0"/>
        <v>1</v>
      </c>
      <c r="M40" s="1"/>
    </row>
    <row r="41" spans="2:13" s="4" customFormat="1" ht="15" customHeight="1">
      <c r="B41" s="37">
        <v>28</v>
      </c>
      <c r="C41" s="51" t="s">
        <v>46</v>
      </c>
      <c r="D41" s="47"/>
      <c r="E41" s="52" t="s">
        <v>103</v>
      </c>
      <c r="F41" s="98"/>
      <c r="G41" s="98"/>
      <c r="H41" s="63">
        <v>5</v>
      </c>
      <c r="I41" s="61"/>
      <c r="J41" s="64" t="str">
        <f t="shared" si="1"/>
        <v/>
      </c>
      <c r="K41" s="17">
        <f t="shared" si="0"/>
        <v>1</v>
      </c>
      <c r="M41" s="1"/>
    </row>
    <row r="42" spans="2:13" s="4" customFormat="1" ht="15" customHeight="1">
      <c r="B42" s="37">
        <v>29</v>
      </c>
      <c r="C42" s="51" t="s">
        <v>47</v>
      </c>
      <c r="D42" s="47"/>
      <c r="E42" s="52" t="s">
        <v>104</v>
      </c>
      <c r="F42" s="98"/>
      <c r="G42" s="98"/>
      <c r="H42" s="63">
        <v>5</v>
      </c>
      <c r="I42" s="61"/>
      <c r="J42" s="64" t="str">
        <f t="shared" si="1"/>
        <v/>
      </c>
      <c r="K42" s="17">
        <f t="shared" si="0"/>
        <v>1</v>
      </c>
      <c r="M42" s="1"/>
    </row>
    <row r="43" spans="2:13" s="4" customFormat="1" ht="15" customHeight="1">
      <c r="B43" s="37">
        <v>30</v>
      </c>
      <c r="C43" s="53" t="s">
        <v>48</v>
      </c>
      <c r="D43" s="48"/>
      <c r="E43" s="54" t="s">
        <v>105</v>
      </c>
      <c r="F43" s="99"/>
      <c r="G43" s="99"/>
      <c r="H43" s="65">
        <v>5</v>
      </c>
      <c r="I43" s="61"/>
      <c r="J43" s="66" t="str">
        <f t="shared" si="1"/>
        <v/>
      </c>
      <c r="K43" s="17">
        <f t="shared" si="0"/>
        <v>1</v>
      </c>
      <c r="L43" s="15"/>
      <c r="M43" s="1"/>
    </row>
    <row r="44" spans="2:13" s="4" customFormat="1" ht="15" customHeight="1">
      <c r="B44" s="37">
        <v>31</v>
      </c>
      <c r="C44" s="43" t="s">
        <v>49</v>
      </c>
      <c r="D44" s="58"/>
      <c r="E44" s="44" t="s">
        <v>106</v>
      </c>
      <c r="F44" s="97"/>
      <c r="G44" s="97"/>
      <c r="H44" s="70">
        <v>1</v>
      </c>
      <c r="I44" s="61"/>
      <c r="J44" s="71" t="str">
        <f t="shared" si="1"/>
        <v/>
      </c>
      <c r="K44" s="17">
        <f t="shared" si="0"/>
        <v>1</v>
      </c>
      <c r="M44" s="1"/>
    </row>
    <row r="45" spans="2:13" s="4" customFormat="1" ht="15" customHeight="1">
      <c r="B45" s="37">
        <v>32</v>
      </c>
      <c r="C45" s="45" t="s">
        <v>50</v>
      </c>
      <c r="D45" s="56"/>
      <c r="E45" s="39" t="s">
        <v>107</v>
      </c>
      <c r="F45" s="98"/>
      <c r="G45" s="98"/>
      <c r="H45" s="72">
        <v>1</v>
      </c>
      <c r="I45" s="61"/>
      <c r="J45" s="73" t="str">
        <f t="shared" si="1"/>
        <v/>
      </c>
      <c r="K45" s="17">
        <f t="shared" si="0"/>
        <v>1</v>
      </c>
      <c r="M45" s="1"/>
    </row>
    <row r="46" spans="2:13" s="4" customFormat="1" ht="15" customHeight="1">
      <c r="B46" s="37">
        <v>33</v>
      </c>
      <c r="C46" s="41" t="s">
        <v>51</v>
      </c>
      <c r="D46" s="59"/>
      <c r="E46" s="40" t="s">
        <v>108</v>
      </c>
      <c r="F46" s="99"/>
      <c r="G46" s="99"/>
      <c r="H46" s="74">
        <v>1</v>
      </c>
      <c r="I46" s="61"/>
      <c r="J46" s="75" t="str">
        <f t="shared" si="1"/>
        <v/>
      </c>
      <c r="K46" s="17">
        <f t="shared" ref="K46:K59" si="2">IF(ISNUMBER(J46),0,1)</f>
        <v>1</v>
      </c>
      <c r="M46" s="1"/>
    </row>
    <row r="47" spans="2:13" s="4" customFormat="1" ht="15" customHeight="1">
      <c r="B47" s="37">
        <v>34</v>
      </c>
      <c r="C47" s="49" t="s">
        <v>52</v>
      </c>
      <c r="D47" s="46"/>
      <c r="E47" s="50" t="s">
        <v>109</v>
      </c>
      <c r="F47" s="97"/>
      <c r="G47" s="97"/>
      <c r="H47" s="60">
        <v>4</v>
      </c>
      <c r="I47" s="61"/>
      <c r="J47" s="62" t="str">
        <f t="shared" si="1"/>
        <v/>
      </c>
      <c r="K47" s="17">
        <f t="shared" si="2"/>
        <v>1</v>
      </c>
      <c r="M47" s="1"/>
    </row>
    <row r="48" spans="2:13" s="4" customFormat="1" ht="15" customHeight="1">
      <c r="B48" s="37">
        <v>35</v>
      </c>
      <c r="C48" s="51" t="s">
        <v>53</v>
      </c>
      <c r="D48" s="47"/>
      <c r="E48" s="52" t="s">
        <v>110</v>
      </c>
      <c r="F48" s="98"/>
      <c r="G48" s="98"/>
      <c r="H48" s="63">
        <v>4</v>
      </c>
      <c r="I48" s="61"/>
      <c r="J48" s="64" t="str">
        <f t="shared" si="1"/>
        <v/>
      </c>
      <c r="K48" s="17">
        <f t="shared" si="2"/>
        <v>1</v>
      </c>
      <c r="M48" s="1"/>
    </row>
    <row r="49" spans="2:13" s="4" customFormat="1" ht="15" customHeight="1">
      <c r="B49" s="37">
        <v>36</v>
      </c>
      <c r="C49" s="51" t="s">
        <v>54</v>
      </c>
      <c r="D49" s="47"/>
      <c r="E49" s="52" t="s">
        <v>111</v>
      </c>
      <c r="F49" s="98"/>
      <c r="G49" s="98"/>
      <c r="H49" s="63">
        <v>4</v>
      </c>
      <c r="I49" s="61"/>
      <c r="J49" s="64" t="str">
        <f t="shared" si="1"/>
        <v/>
      </c>
      <c r="K49" s="17">
        <f t="shared" si="2"/>
        <v>1</v>
      </c>
      <c r="M49" s="1"/>
    </row>
    <row r="50" spans="2:13" s="4" customFormat="1" ht="15" customHeight="1">
      <c r="B50" s="37">
        <v>37</v>
      </c>
      <c r="C50" s="53" t="s">
        <v>55</v>
      </c>
      <c r="D50" s="48"/>
      <c r="E50" s="54" t="s">
        <v>112</v>
      </c>
      <c r="F50" s="99"/>
      <c r="G50" s="99"/>
      <c r="H50" s="65">
        <v>2</v>
      </c>
      <c r="I50" s="61"/>
      <c r="J50" s="66" t="str">
        <f t="shared" si="1"/>
        <v/>
      </c>
      <c r="K50" s="17">
        <f t="shared" si="2"/>
        <v>1</v>
      </c>
      <c r="M50" s="1"/>
    </row>
    <row r="51" spans="2:13" s="4" customFormat="1" ht="15" customHeight="1">
      <c r="B51" s="37">
        <v>38</v>
      </c>
      <c r="C51" s="43" t="s">
        <v>56</v>
      </c>
      <c r="D51" s="58"/>
      <c r="E51" s="44" t="s">
        <v>113</v>
      </c>
      <c r="F51" s="97"/>
      <c r="G51" s="97"/>
      <c r="H51" s="70">
        <v>2</v>
      </c>
      <c r="I51" s="61"/>
      <c r="J51" s="71" t="str">
        <f t="shared" si="1"/>
        <v/>
      </c>
      <c r="K51" s="17">
        <f t="shared" si="2"/>
        <v>1</v>
      </c>
      <c r="M51" s="1"/>
    </row>
    <row r="52" spans="2:13" s="4" customFormat="1" ht="15" customHeight="1">
      <c r="B52" s="37">
        <v>39</v>
      </c>
      <c r="C52" s="45" t="s">
        <v>57</v>
      </c>
      <c r="D52" s="56"/>
      <c r="E52" s="39" t="s">
        <v>114</v>
      </c>
      <c r="F52" s="98"/>
      <c r="G52" s="98"/>
      <c r="H52" s="72">
        <v>2</v>
      </c>
      <c r="I52" s="61"/>
      <c r="J52" s="73" t="str">
        <f t="shared" si="1"/>
        <v/>
      </c>
      <c r="K52" s="17">
        <f t="shared" si="2"/>
        <v>1</v>
      </c>
      <c r="M52" s="1"/>
    </row>
    <row r="53" spans="2:13" s="4" customFormat="1" ht="15" customHeight="1">
      <c r="B53" s="37">
        <v>40</v>
      </c>
      <c r="C53" s="45" t="s">
        <v>58</v>
      </c>
      <c r="D53" s="56"/>
      <c r="E53" s="39" t="s">
        <v>115</v>
      </c>
      <c r="F53" s="98"/>
      <c r="G53" s="98"/>
      <c r="H53" s="72">
        <v>2</v>
      </c>
      <c r="I53" s="61"/>
      <c r="J53" s="73" t="str">
        <f t="shared" si="1"/>
        <v/>
      </c>
      <c r="K53" s="17">
        <f t="shared" si="2"/>
        <v>1</v>
      </c>
      <c r="M53" s="1"/>
    </row>
    <row r="54" spans="2:13" s="4" customFormat="1" ht="15" customHeight="1">
      <c r="B54" s="37">
        <v>41</v>
      </c>
      <c r="C54" s="45" t="s">
        <v>59</v>
      </c>
      <c r="D54" s="56"/>
      <c r="E54" s="39" t="s">
        <v>116</v>
      </c>
      <c r="F54" s="98"/>
      <c r="G54" s="98"/>
      <c r="H54" s="72">
        <v>2</v>
      </c>
      <c r="I54" s="61"/>
      <c r="J54" s="73" t="str">
        <f t="shared" si="1"/>
        <v/>
      </c>
      <c r="K54" s="17">
        <f t="shared" si="2"/>
        <v>1</v>
      </c>
      <c r="M54" s="1"/>
    </row>
    <row r="55" spans="2:13" s="4" customFormat="1" ht="15" customHeight="1">
      <c r="B55" s="37">
        <v>42</v>
      </c>
      <c r="C55" s="45" t="s">
        <v>60</v>
      </c>
      <c r="D55" s="56"/>
      <c r="E55" s="39" t="s">
        <v>117</v>
      </c>
      <c r="F55" s="98"/>
      <c r="G55" s="98"/>
      <c r="H55" s="72">
        <v>2</v>
      </c>
      <c r="I55" s="61"/>
      <c r="J55" s="73" t="str">
        <f t="shared" si="1"/>
        <v/>
      </c>
      <c r="K55" s="17">
        <f t="shared" si="2"/>
        <v>1</v>
      </c>
      <c r="M55" s="1"/>
    </row>
    <row r="56" spans="2:13" s="4" customFormat="1" ht="15" customHeight="1">
      <c r="B56" s="37">
        <v>43</v>
      </c>
      <c r="C56" s="45" t="s">
        <v>61</v>
      </c>
      <c r="D56" s="56"/>
      <c r="E56" s="39" t="s">
        <v>118</v>
      </c>
      <c r="F56" s="98"/>
      <c r="G56" s="98"/>
      <c r="H56" s="72">
        <v>2</v>
      </c>
      <c r="I56" s="61"/>
      <c r="J56" s="73" t="str">
        <f t="shared" si="1"/>
        <v/>
      </c>
      <c r="K56" s="17">
        <f t="shared" si="2"/>
        <v>1</v>
      </c>
      <c r="M56" s="1"/>
    </row>
    <row r="57" spans="2:13" s="4" customFormat="1" ht="15" customHeight="1">
      <c r="B57" s="37">
        <v>44</v>
      </c>
      <c r="C57" s="45" t="s">
        <v>62</v>
      </c>
      <c r="D57" s="56"/>
      <c r="E57" s="39" t="s">
        <v>119</v>
      </c>
      <c r="F57" s="98"/>
      <c r="G57" s="98"/>
      <c r="H57" s="72">
        <v>2</v>
      </c>
      <c r="I57" s="61"/>
      <c r="J57" s="73" t="str">
        <f t="shared" si="1"/>
        <v/>
      </c>
      <c r="K57" s="17">
        <f t="shared" si="2"/>
        <v>1</v>
      </c>
      <c r="M57" s="1"/>
    </row>
    <row r="58" spans="2:13" s="4" customFormat="1" ht="15" customHeight="1">
      <c r="B58" s="37">
        <v>45</v>
      </c>
      <c r="C58" s="45" t="s">
        <v>63</v>
      </c>
      <c r="D58" s="56"/>
      <c r="E58" s="39" t="s">
        <v>120</v>
      </c>
      <c r="F58" s="98"/>
      <c r="G58" s="98"/>
      <c r="H58" s="72">
        <v>2</v>
      </c>
      <c r="I58" s="61"/>
      <c r="J58" s="73" t="str">
        <f t="shared" si="1"/>
        <v/>
      </c>
      <c r="K58" s="17">
        <f t="shared" si="2"/>
        <v>1</v>
      </c>
      <c r="M58" s="1"/>
    </row>
    <row r="59" spans="2:13" s="4" customFormat="1" ht="15" customHeight="1">
      <c r="B59" s="37">
        <v>46</v>
      </c>
      <c r="C59" s="45" t="s">
        <v>64</v>
      </c>
      <c r="D59" s="56"/>
      <c r="E59" s="39" t="s">
        <v>121</v>
      </c>
      <c r="F59" s="98"/>
      <c r="G59" s="98"/>
      <c r="H59" s="72">
        <v>1</v>
      </c>
      <c r="I59" s="61"/>
      <c r="J59" s="73" t="str">
        <f t="shared" si="1"/>
        <v/>
      </c>
      <c r="K59" s="17">
        <f t="shared" si="2"/>
        <v>1</v>
      </c>
      <c r="M59" s="1"/>
    </row>
    <row r="60" spans="2:13" s="4" customFormat="1" ht="15" customHeight="1">
      <c r="B60" s="37">
        <v>47</v>
      </c>
      <c r="C60" s="45" t="s">
        <v>65</v>
      </c>
      <c r="D60" s="56"/>
      <c r="E60" s="39" t="s">
        <v>122</v>
      </c>
      <c r="F60" s="98"/>
      <c r="G60" s="98"/>
      <c r="H60" s="72">
        <v>2</v>
      </c>
      <c r="I60" s="61"/>
      <c r="J60" s="73" t="str">
        <f t="shared" si="1"/>
        <v/>
      </c>
      <c r="K60" s="17">
        <f>IF(ISNUMBER(J60),0,1)</f>
        <v>1</v>
      </c>
      <c r="M60" s="1"/>
    </row>
    <row r="61" spans="2:13" s="4" customFormat="1" ht="15" customHeight="1">
      <c r="B61" s="37">
        <v>48</v>
      </c>
      <c r="C61" s="45" t="s">
        <v>66</v>
      </c>
      <c r="D61" s="56"/>
      <c r="E61" s="39" t="s">
        <v>123</v>
      </c>
      <c r="F61" s="98"/>
      <c r="G61" s="98"/>
      <c r="H61" s="72">
        <v>2</v>
      </c>
      <c r="I61" s="61"/>
      <c r="J61" s="73" t="str">
        <f t="shared" si="1"/>
        <v/>
      </c>
      <c r="K61" s="17">
        <f t="shared" ref="K61:K93" si="3">IF(ISNUMBER(J61),0,1)</f>
        <v>1</v>
      </c>
      <c r="M61" s="1"/>
    </row>
    <row r="62" spans="2:13" s="4" customFormat="1" ht="15" customHeight="1">
      <c r="B62" s="37">
        <v>49</v>
      </c>
      <c r="C62" s="45" t="s">
        <v>67</v>
      </c>
      <c r="D62" s="56"/>
      <c r="E62" s="39" t="s">
        <v>124</v>
      </c>
      <c r="F62" s="98"/>
      <c r="G62" s="98"/>
      <c r="H62" s="72">
        <v>2</v>
      </c>
      <c r="I62" s="61"/>
      <c r="J62" s="73" t="str">
        <f t="shared" si="1"/>
        <v/>
      </c>
      <c r="K62" s="17">
        <f t="shared" si="3"/>
        <v>1</v>
      </c>
      <c r="M62" s="1"/>
    </row>
    <row r="63" spans="2:13" s="4" customFormat="1" ht="15" customHeight="1">
      <c r="B63" s="37">
        <v>50</v>
      </c>
      <c r="C63" s="41" t="s">
        <v>68</v>
      </c>
      <c r="D63" s="59"/>
      <c r="E63" s="40" t="s">
        <v>125</v>
      </c>
      <c r="F63" s="99"/>
      <c r="G63" s="102"/>
      <c r="H63" s="74">
        <v>2</v>
      </c>
      <c r="I63" s="61"/>
      <c r="J63" s="75" t="str">
        <f t="shared" si="1"/>
        <v/>
      </c>
      <c r="K63" s="17">
        <f t="shared" si="3"/>
        <v>1</v>
      </c>
      <c r="M63" s="1"/>
    </row>
    <row r="64" spans="2:13" s="4" customFormat="1" ht="15" customHeight="1">
      <c r="B64" s="37">
        <v>51</v>
      </c>
      <c r="C64" s="49" t="s">
        <v>69</v>
      </c>
      <c r="D64" s="46"/>
      <c r="E64" s="50" t="s">
        <v>126</v>
      </c>
      <c r="F64" s="97"/>
      <c r="G64" s="97"/>
      <c r="H64" s="60">
        <v>2</v>
      </c>
      <c r="I64" s="61"/>
      <c r="J64" s="62" t="str">
        <f t="shared" si="1"/>
        <v/>
      </c>
      <c r="K64" s="17">
        <f t="shared" si="3"/>
        <v>1</v>
      </c>
      <c r="M64" s="1"/>
    </row>
    <row r="65" spans="1:13" s="4" customFormat="1" ht="15" customHeight="1">
      <c r="B65" s="37">
        <v>52</v>
      </c>
      <c r="C65" s="51" t="s">
        <v>70</v>
      </c>
      <c r="D65" s="47"/>
      <c r="E65" s="52" t="s">
        <v>127</v>
      </c>
      <c r="F65" s="98"/>
      <c r="G65" s="98"/>
      <c r="H65" s="63">
        <v>2</v>
      </c>
      <c r="I65" s="61"/>
      <c r="J65" s="64" t="str">
        <f t="shared" si="1"/>
        <v/>
      </c>
      <c r="K65" s="17">
        <f t="shared" si="3"/>
        <v>1</v>
      </c>
      <c r="M65" s="1"/>
    </row>
    <row r="66" spans="1:13" s="4" customFormat="1" ht="15" customHeight="1">
      <c r="B66" s="37">
        <v>53</v>
      </c>
      <c r="C66" s="51" t="s">
        <v>71</v>
      </c>
      <c r="D66" s="47"/>
      <c r="E66" s="52" t="s">
        <v>128</v>
      </c>
      <c r="F66" s="98"/>
      <c r="G66" s="98"/>
      <c r="H66" s="63">
        <v>2</v>
      </c>
      <c r="I66" s="61"/>
      <c r="J66" s="64" t="str">
        <f t="shared" si="1"/>
        <v/>
      </c>
      <c r="K66" s="17">
        <f t="shared" si="3"/>
        <v>1</v>
      </c>
      <c r="M66" s="1"/>
    </row>
    <row r="67" spans="1:13" s="4" customFormat="1" ht="15" customHeight="1">
      <c r="B67" s="37">
        <v>54</v>
      </c>
      <c r="C67" s="51" t="s">
        <v>72</v>
      </c>
      <c r="D67" s="47"/>
      <c r="E67" s="52" t="s">
        <v>129</v>
      </c>
      <c r="F67" s="98"/>
      <c r="G67" s="98"/>
      <c r="H67" s="63">
        <v>2</v>
      </c>
      <c r="I67" s="61"/>
      <c r="J67" s="64" t="str">
        <f t="shared" si="1"/>
        <v/>
      </c>
      <c r="K67" s="17">
        <f t="shared" si="3"/>
        <v>1</v>
      </c>
      <c r="M67" s="1"/>
    </row>
    <row r="68" spans="1:13" s="4" customFormat="1" ht="15" customHeight="1">
      <c r="B68" s="37">
        <v>55</v>
      </c>
      <c r="C68" s="51" t="s">
        <v>73</v>
      </c>
      <c r="D68" s="47"/>
      <c r="E68" s="52" t="s">
        <v>130</v>
      </c>
      <c r="F68" s="98"/>
      <c r="G68" s="98"/>
      <c r="H68" s="63">
        <v>2</v>
      </c>
      <c r="I68" s="61"/>
      <c r="J68" s="64" t="str">
        <f t="shared" si="1"/>
        <v/>
      </c>
      <c r="K68" s="17">
        <f t="shared" si="3"/>
        <v>1</v>
      </c>
      <c r="M68" s="1"/>
    </row>
    <row r="69" spans="1:13" s="4" customFormat="1" ht="15" customHeight="1">
      <c r="B69" s="37">
        <v>56</v>
      </c>
      <c r="C69" s="51" t="s">
        <v>74</v>
      </c>
      <c r="D69" s="47"/>
      <c r="E69" s="52" t="s">
        <v>131</v>
      </c>
      <c r="F69" s="98"/>
      <c r="G69" s="98"/>
      <c r="H69" s="63">
        <v>2</v>
      </c>
      <c r="I69" s="61"/>
      <c r="J69" s="64" t="str">
        <f t="shared" si="1"/>
        <v/>
      </c>
      <c r="K69" s="17">
        <f t="shared" si="3"/>
        <v>1</v>
      </c>
      <c r="M69" s="1"/>
    </row>
    <row r="70" spans="1:13" s="4" customFormat="1" ht="15" customHeight="1">
      <c r="B70" s="37">
        <v>57</v>
      </c>
      <c r="C70" s="51" t="s">
        <v>75</v>
      </c>
      <c r="D70" s="47"/>
      <c r="E70" s="52" t="s">
        <v>132</v>
      </c>
      <c r="F70" s="98"/>
      <c r="G70" s="98"/>
      <c r="H70" s="63">
        <v>2</v>
      </c>
      <c r="I70" s="61"/>
      <c r="J70" s="64" t="str">
        <f t="shared" si="1"/>
        <v/>
      </c>
      <c r="K70" s="17">
        <f t="shared" si="3"/>
        <v>1</v>
      </c>
      <c r="M70" s="1"/>
    </row>
    <row r="71" spans="1:13" s="4" customFormat="1" ht="15" customHeight="1">
      <c r="B71" s="37">
        <v>58</v>
      </c>
      <c r="C71" s="53" t="s">
        <v>76</v>
      </c>
      <c r="D71" s="48"/>
      <c r="E71" s="54" t="s">
        <v>133</v>
      </c>
      <c r="F71" s="99"/>
      <c r="G71" s="99"/>
      <c r="H71" s="65">
        <v>2</v>
      </c>
      <c r="I71" s="61"/>
      <c r="J71" s="66" t="str">
        <f t="shared" si="1"/>
        <v/>
      </c>
      <c r="K71" s="17">
        <f t="shared" si="3"/>
        <v>1</v>
      </c>
      <c r="M71" s="1"/>
    </row>
    <row r="72" spans="1:13" s="4" customFormat="1" ht="15" customHeight="1">
      <c r="B72" s="37">
        <v>59</v>
      </c>
      <c r="C72" s="106" t="s">
        <v>170</v>
      </c>
      <c r="D72" s="107"/>
      <c r="E72" s="108" t="s">
        <v>171</v>
      </c>
      <c r="F72" s="109"/>
      <c r="G72" s="109"/>
      <c r="H72" s="110">
        <v>2</v>
      </c>
      <c r="I72" s="61"/>
      <c r="J72" s="94" t="str">
        <f t="shared" ref="J72" si="4">IF((F72&lt;&gt;0),(AVERAGE(F72,G72))*H72,"")</f>
        <v/>
      </c>
      <c r="K72" s="17">
        <f t="shared" ref="K72" si="5">IF(ISNUMBER(J72),0,1)</f>
        <v>1</v>
      </c>
      <c r="M72" s="1"/>
    </row>
    <row r="73" spans="1:13" s="4" customFormat="1" ht="15" customHeight="1">
      <c r="B73" s="37">
        <v>60</v>
      </c>
      <c r="C73" s="104" t="s">
        <v>77</v>
      </c>
      <c r="D73" s="47"/>
      <c r="E73" s="52" t="s">
        <v>134</v>
      </c>
      <c r="F73" s="105"/>
      <c r="G73" s="105"/>
      <c r="H73" s="63">
        <v>1</v>
      </c>
      <c r="I73" s="61"/>
      <c r="J73" s="73" t="str">
        <f t="shared" si="1"/>
        <v/>
      </c>
      <c r="K73" s="17">
        <f t="shared" si="3"/>
        <v>1</v>
      </c>
      <c r="M73" s="1"/>
    </row>
    <row r="74" spans="1:13" s="4" customFormat="1" ht="15" customHeight="1">
      <c r="B74" s="37">
        <v>61</v>
      </c>
      <c r="C74" s="104" t="s">
        <v>78</v>
      </c>
      <c r="D74" s="47"/>
      <c r="E74" s="52" t="s">
        <v>135</v>
      </c>
      <c r="F74" s="98"/>
      <c r="G74" s="98"/>
      <c r="H74" s="63">
        <v>1</v>
      </c>
      <c r="I74" s="61"/>
      <c r="J74" s="73" t="str">
        <f t="shared" si="1"/>
        <v/>
      </c>
      <c r="K74" s="17">
        <f t="shared" si="3"/>
        <v>1</v>
      </c>
      <c r="M74" s="1"/>
    </row>
    <row r="75" spans="1:13" s="4" customFormat="1" ht="15" customHeight="1">
      <c r="B75" s="37">
        <v>62</v>
      </c>
      <c r="C75" s="104" t="s">
        <v>79</v>
      </c>
      <c r="D75" s="47"/>
      <c r="E75" s="52" t="s">
        <v>136</v>
      </c>
      <c r="F75" s="98"/>
      <c r="G75" s="98"/>
      <c r="H75" s="63">
        <v>1</v>
      </c>
      <c r="I75" s="61"/>
      <c r="J75" s="73" t="str">
        <f t="shared" si="1"/>
        <v/>
      </c>
      <c r="K75" s="17">
        <f t="shared" si="3"/>
        <v>1</v>
      </c>
      <c r="M75" s="1"/>
    </row>
    <row r="76" spans="1:13" s="4" customFormat="1" ht="15" customHeight="1">
      <c r="B76" s="38">
        <v>63</v>
      </c>
      <c r="C76" s="53" t="s">
        <v>80</v>
      </c>
      <c r="D76" s="55"/>
      <c r="E76" s="54" t="s">
        <v>137</v>
      </c>
      <c r="F76" s="99"/>
      <c r="G76" s="99"/>
      <c r="H76" s="65">
        <v>1</v>
      </c>
      <c r="I76" s="61"/>
      <c r="J76" s="75" t="str">
        <f t="shared" si="1"/>
        <v/>
      </c>
      <c r="K76" s="17">
        <f t="shared" si="3"/>
        <v>1</v>
      </c>
      <c r="M76" s="1"/>
    </row>
    <row r="77" spans="1:13" s="4" customFormat="1" ht="15" customHeight="1">
      <c r="A77" s="1"/>
      <c r="B77" s="1"/>
      <c r="C77" s="1"/>
      <c r="D77" s="35" t="s">
        <v>164</v>
      </c>
      <c r="F77" s="67">
        <f t="shared" ref="F77:G77" si="6">SUM(F14:F76)</f>
        <v>0</v>
      </c>
      <c r="G77" s="67">
        <f t="shared" si="6"/>
        <v>0</v>
      </c>
      <c r="H77" s="68"/>
      <c r="I77" s="69"/>
      <c r="J77" s="67">
        <f>SUM(J14:J76)</f>
        <v>0</v>
      </c>
      <c r="K77" s="82"/>
      <c r="L77" s="1"/>
      <c r="M77" s="1"/>
    </row>
    <row r="78" spans="1:13" s="4" customFormat="1" ht="15" customHeight="1">
      <c r="A78" s="1"/>
      <c r="B78" s="1"/>
      <c r="C78" s="1"/>
      <c r="D78" s="35"/>
      <c r="E78" s="1"/>
      <c r="F78" s="1"/>
      <c r="G78" s="1"/>
      <c r="H78" s="1"/>
      <c r="I78" s="1"/>
      <c r="J78" s="1"/>
      <c r="K78" s="82"/>
      <c r="L78" s="1"/>
      <c r="M78" s="1"/>
    </row>
    <row r="79" spans="1:13">
      <c r="B79" s="23"/>
      <c r="C79" s="32" t="s">
        <v>157</v>
      </c>
      <c r="D79" s="24"/>
      <c r="E79" s="24"/>
      <c r="F79" s="42" t="s">
        <v>14</v>
      </c>
      <c r="G79" s="42" t="s">
        <v>15</v>
      </c>
      <c r="H79" s="24"/>
      <c r="I79" s="23"/>
      <c r="J79" s="23"/>
    </row>
    <row r="80" spans="1:13" s="31" customFormat="1" ht="45" customHeight="1">
      <c r="B80" s="79" t="s">
        <v>1</v>
      </c>
      <c r="C80" s="80" t="s">
        <v>0</v>
      </c>
      <c r="D80" s="81" t="s">
        <v>12</v>
      </c>
      <c r="E80" s="80" t="s">
        <v>155</v>
      </c>
      <c r="F80" s="76" t="s">
        <v>161</v>
      </c>
      <c r="G80" s="76" t="s">
        <v>160</v>
      </c>
      <c r="H80" s="77" t="s">
        <v>159</v>
      </c>
      <c r="I80" s="34"/>
      <c r="J80" s="85" t="s">
        <v>162</v>
      </c>
      <c r="K80" s="30" t="s">
        <v>9</v>
      </c>
    </row>
    <row r="81" spans="2:13" s="4" customFormat="1" ht="15" customHeight="1">
      <c r="B81" s="36">
        <v>64</v>
      </c>
      <c r="C81" s="49" t="s">
        <v>138</v>
      </c>
      <c r="D81" s="89"/>
      <c r="E81" s="50" t="s">
        <v>92</v>
      </c>
      <c r="F81" s="97"/>
      <c r="G81" s="97"/>
      <c r="H81" s="60">
        <v>3</v>
      </c>
      <c r="I81" s="61"/>
      <c r="J81" s="62" t="str">
        <f t="shared" si="1"/>
        <v/>
      </c>
      <c r="K81" s="17">
        <f t="shared" si="3"/>
        <v>1</v>
      </c>
      <c r="M81" s="1"/>
    </row>
    <row r="82" spans="2:13" s="4" customFormat="1" ht="15" customHeight="1">
      <c r="B82" s="37">
        <v>65</v>
      </c>
      <c r="C82" s="51" t="s">
        <v>139</v>
      </c>
      <c r="D82" s="90"/>
      <c r="E82" s="52" t="s">
        <v>94</v>
      </c>
      <c r="F82" s="98"/>
      <c r="G82" s="98"/>
      <c r="H82" s="63">
        <v>3</v>
      </c>
      <c r="I82" s="61"/>
      <c r="J82" s="64" t="str">
        <f t="shared" si="1"/>
        <v/>
      </c>
      <c r="K82" s="17">
        <f t="shared" si="3"/>
        <v>1</v>
      </c>
      <c r="M82" s="1"/>
    </row>
    <row r="83" spans="2:13" s="4" customFormat="1" ht="15" customHeight="1">
      <c r="B83" s="37">
        <v>66</v>
      </c>
      <c r="C83" s="51" t="s">
        <v>140</v>
      </c>
      <c r="D83" s="90"/>
      <c r="E83" s="52" t="s">
        <v>93</v>
      </c>
      <c r="F83" s="98"/>
      <c r="G83" s="98"/>
      <c r="H83" s="63">
        <v>3</v>
      </c>
      <c r="I83" s="61"/>
      <c r="J83" s="64" t="str">
        <f t="shared" ref="J83:J93" si="7">IF((F83&lt;&gt;0),(AVERAGE(F83,G83))*H83,"")</f>
        <v/>
      </c>
      <c r="K83" s="17">
        <f t="shared" si="3"/>
        <v>1</v>
      </c>
      <c r="M83" s="1"/>
    </row>
    <row r="84" spans="2:13" s="4" customFormat="1" ht="15" customHeight="1">
      <c r="B84" s="37">
        <v>67</v>
      </c>
      <c r="C84" s="53" t="s">
        <v>37</v>
      </c>
      <c r="D84" s="55"/>
      <c r="E84" s="54" t="s">
        <v>95</v>
      </c>
      <c r="F84" s="99"/>
      <c r="G84" s="99"/>
      <c r="H84" s="65">
        <v>3</v>
      </c>
      <c r="I84" s="61"/>
      <c r="J84" s="66" t="str">
        <f t="shared" si="7"/>
        <v/>
      </c>
      <c r="K84" s="17">
        <f t="shared" si="3"/>
        <v>1</v>
      </c>
      <c r="M84" s="1"/>
    </row>
    <row r="85" spans="2:13" s="4" customFormat="1" ht="15" customHeight="1">
      <c r="B85" s="37">
        <v>68</v>
      </c>
      <c r="C85" s="43" t="s">
        <v>141</v>
      </c>
      <c r="D85" s="92"/>
      <c r="E85" s="44" t="s">
        <v>149</v>
      </c>
      <c r="F85" s="97"/>
      <c r="G85" s="97"/>
      <c r="H85" s="60">
        <v>2</v>
      </c>
      <c r="I85" s="61"/>
      <c r="J85" s="71" t="str">
        <f t="shared" si="7"/>
        <v/>
      </c>
      <c r="K85" s="17">
        <f t="shared" si="3"/>
        <v>1</v>
      </c>
      <c r="M85" s="1"/>
    </row>
    <row r="86" spans="2:13" s="4" customFormat="1" ht="15" customHeight="1">
      <c r="B86" s="37">
        <v>69</v>
      </c>
      <c r="C86" s="45" t="s">
        <v>142</v>
      </c>
      <c r="D86" s="91"/>
      <c r="E86" s="39" t="s">
        <v>150</v>
      </c>
      <c r="F86" s="98"/>
      <c r="G86" s="98"/>
      <c r="H86" s="63">
        <v>1</v>
      </c>
      <c r="I86" s="61"/>
      <c r="J86" s="73" t="str">
        <f t="shared" si="7"/>
        <v/>
      </c>
      <c r="K86" s="17">
        <f t="shared" si="3"/>
        <v>1</v>
      </c>
      <c r="M86" s="1"/>
    </row>
    <row r="87" spans="2:13" s="4" customFormat="1" ht="15" customHeight="1">
      <c r="B87" s="37">
        <v>70</v>
      </c>
      <c r="C87" s="45" t="s">
        <v>167</v>
      </c>
      <c r="D87" s="91"/>
      <c r="E87" s="39" t="s">
        <v>168</v>
      </c>
      <c r="F87" s="103"/>
      <c r="G87" s="103"/>
      <c r="H87" s="63"/>
      <c r="I87" s="61"/>
      <c r="J87" s="73"/>
      <c r="K87" s="17"/>
      <c r="M87" s="1"/>
    </row>
    <row r="88" spans="2:13" s="4" customFormat="1" ht="15" customHeight="1">
      <c r="B88" s="37">
        <v>71</v>
      </c>
      <c r="C88" s="41" t="s">
        <v>143</v>
      </c>
      <c r="D88" s="57"/>
      <c r="E88" s="40" t="s">
        <v>151</v>
      </c>
      <c r="F88" s="99"/>
      <c r="G88" s="99"/>
      <c r="H88" s="65">
        <v>1</v>
      </c>
      <c r="I88" s="61"/>
      <c r="J88" s="75" t="str">
        <f t="shared" si="7"/>
        <v/>
      </c>
      <c r="K88" s="17">
        <f t="shared" si="3"/>
        <v>1</v>
      </c>
      <c r="M88" s="1"/>
    </row>
    <row r="89" spans="2:13" s="4" customFormat="1" ht="15" customHeight="1">
      <c r="B89" s="37">
        <v>72</v>
      </c>
      <c r="C89" s="49" t="s">
        <v>144</v>
      </c>
      <c r="D89" s="89"/>
      <c r="E89" s="50" t="s">
        <v>152</v>
      </c>
      <c r="F89" s="97"/>
      <c r="G89" s="97"/>
      <c r="H89" s="60">
        <v>1</v>
      </c>
      <c r="I89" s="61"/>
      <c r="J89" s="62" t="str">
        <f t="shared" si="7"/>
        <v/>
      </c>
      <c r="K89" s="17">
        <f t="shared" si="3"/>
        <v>1</v>
      </c>
      <c r="M89" s="1"/>
    </row>
    <row r="90" spans="2:13" s="4" customFormat="1" ht="15" customHeight="1">
      <c r="B90" s="37">
        <v>73</v>
      </c>
      <c r="C90" s="51" t="s">
        <v>145</v>
      </c>
      <c r="D90" s="90"/>
      <c r="E90" s="52" t="s">
        <v>153</v>
      </c>
      <c r="F90" s="98"/>
      <c r="G90" s="98"/>
      <c r="H90" s="63">
        <v>1</v>
      </c>
      <c r="I90" s="61"/>
      <c r="J90" s="64" t="str">
        <f t="shared" si="7"/>
        <v/>
      </c>
      <c r="K90" s="17">
        <f t="shared" si="3"/>
        <v>1</v>
      </c>
      <c r="M90" s="1"/>
    </row>
    <row r="91" spans="2:13" s="4" customFormat="1" ht="15" customHeight="1">
      <c r="B91" s="37">
        <v>74</v>
      </c>
      <c r="C91" s="51" t="s">
        <v>146</v>
      </c>
      <c r="D91" s="90"/>
      <c r="E91" s="52" t="s">
        <v>153</v>
      </c>
      <c r="F91" s="98"/>
      <c r="G91" s="98"/>
      <c r="H91" s="63">
        <v>1</v>
      </c>
      <c r="I91" s="61"/>
      <c r="J91" s="64" t="str">
        <f t="shared" si="7"/>
        <v/>
      </c>
      <c r="K91" s="17">
        <f t="shared" si="3"/>
        <v>1</v>
      </c>
      <c r="M91" s="1"/>
    </row>
    <row r="92" spans="2:13" s="4" customFormat="1" ht="15" customHeight="1">
      <c r="B92" s="37">
        <v>75</v>
      </c>
      <c r="C92" s="53" t="s">
        <v>147</v>
      </c>
      <c r="D92" s="55"/>
      <c r="E92" s="54" t="s">
        <v>153</v>
      </c>
      <c r="F92" s="99"/>
      <c r="G92" s="99"/>
      <c r="H92" s="65">
        <v>1</v>
      </c>
      <c r="I92" s="61"/>
      <c r="J92" s="66" t="str">
        <f t="shared" si="7"/>
        <v/>
      </c>
      <c r="K92" s="17">
        <f t="shared" si="3"/>
        <v>1</v>
      </c>
      <c r="M92" s="1"/>
    </row>
    <row r="93" spans="2:13" ht="15" customHeight="1">
      <c r="B93" s="38">
        <v>76</v>
      </c>
      <c r="C93" s="41" t="s">
        <v>148</v>
      </c>
      <c r="D93" s="57"/>
      <c r="E93" s="96" t="s">
        <v>154</v>
      </c>
      <c r="F93" s="100"/>
      <c r="G93" s="100"/>
      <c r="H93" s="65">
        <v>2</v>
      </c>
      <c r="I93" s="61"/>
      <c r="J93" s="94" t="str">
        <f t="shared" si="7"/>
        <v/>
      </c>
      <c r="K93" s="17">
        <f t="shared" si="3"/>
        <v>1</v>
      </c>
    </row>
    <row r="94" spans="2:13" ht="15" customHeight="1">
      <c r="C94" s="1"/>
      <c r="D94" s="35" t="s">
        <v>165</v>
      </c>
      <c r="F94" s="67">
        <f>SUM(F81:F93)</f>
        <v>0</v>
      </c>
      <c r="G94" s="67">
        <f>SUM(G81:G93)</f>
        <v>0</v>
      </c>
      <c r="H94" s="86"/>
      <c r="I94" s="86"/>
      <c r="J94" s="93">
        <f>SUM(J81:J93)</f>
        <v>0</v>
      </c>
    </row>
    <row r="95" spans="2:13" ht="15">
      <c r="B95" s="23"/>
      <c r="C95" s="24"/>
      <c r="D95" s="24"/>
      <c r="E95" s="24"/>
      <c r="F95" s="87"/>
      <c r="G95" s="87"/>
      <c r="H95" s="86"/>
      <c r="I95" s="86"/>
      <c r="J95" s="86"/>
      <c r="K95" s="83"/>
    </row>
    <row r="96" spans="2:13" s="4" customFormat="1" ht="15.95" customHeight="1">
      <c r="B96" s="25"/>
      <c r="C96" s="22" t="s">
        <v>158</v>
      </c>
      <c r="D96" s="25"/>
      <c r="E96" s="25"/>
      <c r="F96" s="95">
        <f>+F94+F77</f>
        <v>0</v>
      </c>
      <c r="G96" s="95">
        <f>+G94+G77</f>
        <v>0</v>
      </c>
      <c r="H96" s="88"/>
      <c r="I96" s="68"/>
      <c r="J96" s="95">
        <f>+J94+J77</f>
        <v>0</v>
      </c>
      <c r="K96" s="17">
        <f>SUM(Hoja1!K14:K93)</f>
        <v>75</v>
      </c>
    </row>
    <row r="97" spans="1:11" s="4" customFormat="1" ht="3.95" customHeight="1">
      <c r="B97" s="25"/>
      <c r="C97" s="25"/>
      <c r="D97" s="25"/>
      <c r="E97" s="25"/>
      <c r="F97" s="26" t="str">
        <f>IF(F96&lt;=33000,"OK",1)</f>
        <v>OK</v>
      </c>
      <c r="G97" s="26" t="str">
        <f>IF(G96&lt;=33000,"OK",1)</f>
        <v>OK</v>
      </c>
      <c r="H97" s="27"/>
      <c r="I97" s="27"/>
      <c r="J97" s="26">
        <f>IF(K96=0,"OK",1)</f>
        <v>1</v>
      </c>
      <c r="K97" s="84"/>
    </row>
    <row r="98" spans="1:11">
      <c r="B98" s="23"/>
      <c r="C98" s="24"/>
      <c r="D98" s="24"/>
      <c r="E98" s="24"/>
      <c r="F98" s="28" t="s">
        <v>24</v>
      </c>
      <c r="G98" s="28" t="s">
        <v>25</v>
      </c>
      <c r="H98" s="29"/>
      <c r="I98" s="29"/>
      <c r="J98" s="29" t="s">
        <v>26</v>
      </c>
    </row>
    <row r="99" spans="1:11">
      <c r="F99" s="18"/>
      <c r="G99" s="18"/>
      <c r="H99" s="19"/>
      <c r="I99" s="19"/>
      <c r="J99" s="19"/>
    </row>
    <row r="100" spans="1:11" ht="31.5" customHeight="1">
      <c r="C100" s="126" t="s">
        <v>169</v>
      </c>
      <c r="D100" s="126"/>
      <c r="E100" s="126"/>
      <c r="F100" s="126"/>
      <c r="G100" s="126"/>
      <c r="H100" s="126"/>
      <c r="I100" s="126"/>
      <c r="J100" s="126"/>
    </row>
    <row r="102" spans="1:11" ht="35.450000000000003" customHeight="1">
      <c r="B102" s="118" t="s">
        <v>4</v>
      </c>
      <c r="C102" s="119"/>
      <c r="D102" s="120"/>
      <c r="E102" s="120"/>
      <c r="F102" s="120"/>
      <c r="G102" s="120"/>
      <c r="H102" s="118"/>
      <c r="I102" s="118"/>
    </row>
    <row r="103" spans="1:11">
      <c r="F103"/>
    </row>
    <row r="104" spans="1:11">
      <c r="B104" s="121" t="s">
        <v>13</v>
      </c>
      <c r="C104" s="122"/>
      <c r="D104" s="123"/>
      <c r="E104" s="123"/>
      <c r="F104" s="123"/>
      <c r="G104" s="123"/>
      <c r="H104" s="121"/>
      <c r="I104" s="121"/>
    </row>
    <row r="105" spans="1:11">
      <c r="B105" s="12"/>
      <c r="C105" s="13"/>
      <c r="D105" s="14"/>
      <c r="E105" s="14"/>
      <c r="F105" s="14"/>
      <c r="G105" s="14"/>
      <c r="H105" s="12"/>
      <c r="I105" s="12"/>
    </row>
    <row r="106" spans="1:11">
      <c r="B106" s="121" t="s">
        <v>5</v>
      </c>
      <c r="C106" s="122"/>
      <c r="D106" s="14"/>
      <c r="E106" s="14"/>
      <c r="F106" s="14"/>
      <c r="G106" s="14"/>
      <c r="H106" s="12"/>
      <c r="I106" s="12"/>
    </row>
    <row r="107" spans="1:11">
      <c r="B107" s="12"/>
      <c r="C107" s="13"/>
      <c r="D107" s="14"/>
      <c r="E107" s="14"/>
      <c r="F107" s="14"/>
      <c r="G107" s="14"/>
      <c r="H107" s="12"/>
      <c r="I107" s="12"/>
    </row>
    <row r="108" spans="1:11" ht="13.15" customHeight="1">
      <c r="B108" s="124" t="s">
        <v>6</v>
      </c>
      <c r="C108" s="125"/>
      <c r="D108" s="14"/>
      <c r="E108" s="14"/>
      <c r="F108" s="14"/>
      <c r="G108" s="14"/>
      <c r="H108" s="12"/>
      <c r="I108" s="12"/>
    </row>
    <row r="109" spans="1:11" ht="23.45" customHeight="1">
      <c r="B109" s="5"/>
      <c r="C109" s="6"/>
      <c r="D109" s="7"/>
      <c r="E109" s="7"/>
      <c r="F109" s="7"/>
      <c r="G109" s="7"/>
      <c r="H109" s="5"/>
      <c r="I109" s="5"/>
    </row>
    <row r="110" spans="1:11" ht="14.1" customHeight="1">
      <c r="A110" s="16"/>
      <c r="B110" s="117" t="s">
        <v>10</v>
      </c>
      <c r="C110" s="117"/>
      <c r="D110" s="117"/>
      <c r="E110" s="117"/>
      <c r="F110" s="117"/>
      <c r="G110" s="117"/>
      <c r="H110" s="117"/>
      <c r="I110" s="117"/>
      <c r="J110" s="117"/>
    </row>
  </sheetData>
  <sheetProtection password="CE20" sheet="1" objects="1" scenarios="1" formatCells="0" formatColumns="0" formatRows="0" insertColumns="0" insertRows="0" insertHyperlinks="0" deleteColumns="0" deleteRows="0" sort="0" autoFilter="0"/>
  <mergeCells count="12">
    <mergeCell ref="C100:J100"/>
    <mergeCell ref="B10:I10"/>
    <mergeCell ref="B1:I1"/>
    <mergeCell ref="B3:I3"/>
    <mergeCell ref="B5:I5"/>
    <mergeCell ref="B6:I6"/>
    <mergeCell ref="B8:I8"/>
    <mergeCell ref="B110:J110"/>
    <mergeCell ref="B102:I102"/>
    <mergeCell ref="B104:I104"/>
    <mergeCell ref="B106:C106"/>
    <mergeCell ref="B108:C108"/>
  </mergeCells>
  <phoneticPr fontId="0" type="noConversion"/>
  <conditionalFormatting sqref="B14:B76 B81:B93">
    <cfRule type="expression" dxfId="3" priority="8" stopIfTrue="1">
      <formula>#REF!=0</formula>
    </cfRule>
    <cfRule type="cellIs" dxfId="2" priority="9" stopIfTrue="1" operator="equal">
      <formula>0</formula>
    </cfRule>
  </conditionalFormatting>
  <conditionalFormatting sqref="J81:J93 J14:J76">
    <cfRule type="cellIs" dxfId="1" priority="7" stopIfTrue="1" operator="equal">
      <formula>"FALTA"</formula>
    </cfRule>
  </conditionalFormatting>
  <conditionalFormatting sqref="J97 F97:G97">
    <cfRule type="cellIs" dxfId="0" priority="3" operator="equal">
      <formula>1</formula>
    </cfRule>
  </conditionalFormatting>
  <printOptions horizontalCentered="1"/>
  <pageMargins left="0.19685039370078741" right="0.19685039370078741" top="0.39370078740157483" bottom="0.27559055118110237" header="0" footer="0"/>
  <pageSetup paperSize="9" scale="65" fitToHeight="2" orientation="portrait" r:id="rId1"/>
  <headerFooter alignWithMargins="0">
    <oddFooter>&amp;L&amp;8Listado de artículos&amp;R&amp;P/&amp;N</oddFooter>
  </headerFooter>
  <rowBreaks count="1" manualBreakCount="1">
    <brk id="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MDE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Contratación</dc:creator>
  <cp:lastModifiedBy>SLopez</cp:lastModifiedBy>
  <cp:lastPrinted>2017-02-27T08:40:57Z</cp:lastPrinted>
  <dcterms:created xsi:type="dcterms:W3CDTF">2010-11-22T11:40:18Z</dcterms:created>
  <dcterms:modified xsi:type="dcterms:W3CDTF">2017-02-27T10:22:47Z</dcterms:modified>
</cp:coreProperties>
</file>